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Arbeitsdaten\_T O O L S\nkf-Tool\"/>
    </mc:Choice>
  </mc:AlternateContent>
  <xr:revisionPtr revIDLastSave="0" documentId="13_ncr:1_{9102A131-B883-4913-97B9-7A75135CBE78}" xr6:coauthVersionLast="47" xr6:coauthVersionMax="47" xr10:uidLastSave="{00000000-0000-0000-0000-000000000000}"/>
  <bookViews>
    <workbookView xWindow="-120" yWindow="-120" windowWidth="29040" windowHeight="17520" tabRatio="732" xr2:uid="{00000000-000D-0000-FFFF-FFFF00000000}"/>
  </bookViews>
  <sheets>
    <sheet name="Bilanz" sheetId="1" r:id="rId1"/>
    <sheet name="Ergebnisrechnung" sheetId="5" r:id="rId2"/>
    <sheet name="Finanzrechnung" sheetId="6" r:id="rId3"/>
    <sheet name="Anlagenspiegel" sheetId="2" r:id="rId4"/>
    <sheet name="Forderungsspiegel" sheetId="3" r:id="rId5"/>
    <sheet name="Verbindlichkeitenspiegel" sheetId="4" r:id="rId6"/>
    <sheet name="Kennzahlen" sheetId="10" r:id="rId7"/>
  </sheets>
  <definedNames>
    <definedName name="_xlnm.Print_Area" localSheetId="0">Bilanz!$A$1:$N$58</definedName>
    <definedName name="_xlnm.Print_Area" localSheetId="1">Ergebnisrechnung!$A$1:$H$46</definedName>
    <definedName name="_xlnm.Print_Area" localSheetId="2">Finanzrechnung!$A$1:$H$45</definedName>
    <definedName name="_xlnm.Print_Area" localSheetId="4">Forderungsspiegel!$A$1:$F$8</definedName>
    <definedName name="_xlnm.Print_Area" localSheetId="6">Kennzahlen!$A$1:$D$25</definedName>
    <definedName name="_xlnm.Print_Titles" localSheetId="3">Anlagenspiegel!$A:$A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9" i="1" l="1"/>
  <c r="J40" i="2" l="1"/>
  <c r="H40" i="2"/>
  <c r="D11" i="10" l="1"/>
  <c r="F40" i="2"/>
  <c r="F21" i="4"/>
  <c r="D9" i="4"/>
  <c r="E9" i="4"/>
  <c r="F9" i="4"/>
  <c r="C9" i="4"/>
  <c r="F6" i="4"/>
  <c r="E6" i="4"/>
  <c r="E21" i="4" s="1"/>
  <c r="D6" i="4"/>
  <c r="D21" i="4" s="1"/>
  <c r="C6" i="4"/>
  <c r="C21" i="4" s="1"/>
  <c r="B8" i="4"/>
  <c r="B7" i="4"/>
  <c r="H41" i="6"/>
  <c r="H34" i="6"/>
  <c r="H27" i="6"/>
  <c r="H35" i="6" s="1"/>
  <c r="H20" i="6"/>
  <c r="H13" i="6"/>
  <c r="E20" i="6"/>
  <c r="E21" i="6"/>
  <c r="E27" i="6"/>
  <c r="E35" i="6" s="1"/>
  <c r="E34" i="6"/>
  <c r="E41" i="6"/>
  <c r="H46" i="5"/>
  <c r="E46" i="5"/>
  <c r="H14" i="5"/>
  <c r="E14" i="5"/>
  <c r="E13" i="6"/>
  <c r="H38" i="5"/>
  <c r="D38" i="5"/>
  <c r="E38" i="5"/>
  <c r="F38" i="5"/>
  <c r="C38" i="5"/>
  <c r="E36" i="6" l="1"/>
  <c r="E42" i="6" s="1"/>
  <c r="E45" i="6" s="1"/>
  <c r="H21" i="6"/>
  <c r="H36" i="6" s="1"/>
  <c r="H42" i="6" s="1"/>
  <c r="H45" i="6" s="1"/>
  <c r="B9" i="4"/>
  <c r="G37" i="5" l="1"/>
  <c r="G36" i="5"/>
  <c r="G35" i="5"/>
  <c r="G34" i="5"/>
  <c r="H29" i="5"/>
  <c r="H25" i="5"/>
  <c r="H21" i="5"/>
  <c r="H22" i="5" s="1"/>
  <c r="H26" i="5" s="1"/>
  <c r="H30" i="5" s="1"/>
  <c r="H32" i="5" s="1"/>
  <c r="E21" i="5"/>
  <c r="E22" i="5" s="1"/>
  <c r="E26" i="5" s="1"/>
  <c r="E25" i="5"/>
  <c r="E29" i="5"/>
  <c r="E30" i="5" l="1"/>
  <c r="E32" i="5" s="1"/>
  <c r="G38" i="5"/>
  <c r="N21" i="1"/>
  <c r="G42" i="1" l="1"/>
  <c r="G41" i="1"/>
  <c r="G40" i="1"/>
  <c r="G39" i="1"/>
  <c r="G37" i="1"/>
  <c r="G36" i="1"/>
  <c r="G35" i="1"/>
  <c r="G34" i="1"/>
  <c r="G31" i="1"/>
  <c r="G30" i="1"/>
  <c r="G29" i="1"/>
  <c r="G28" i="1"/>
  <c r="G27" i="1"/>
  <c r="G25" i="1"/>
  <c r="G24" i="1"/>
  <c r="G23" i="1"/>
  <c r="G22" i="1"/>
  <c r="G21" i="1"/>
  <c r="G20" i="1"/>
  <c r="G17" i="1"/>
  <c r="G16" i="1"/>
  <c r="G15" i="1"/>
  <c r="G14" i="1"/>
  <c r="G11" i="1"/>
  <c r="G10" i="1"/>
  <c r="G9" i="1"/>
  <c r="G8" i="1"/>
  <c r="G5" i="1"/>
  <c r="O22" i="1" l="1"/>
  <c r="O16" i="1"/>
  <c r="G43" i="1"/>
  <c r="G32" i="1"/>
  <c r="G26" i="1"/>
  <c r="G18" i="1"/>
  <c r="G12" i="1"/>
  <c r="M40" i="2" l="1"/>
  <c r="B6" i="3" l="1"/>
  <c r="G49" i="1" s="1"/>
  <c r="F54" i="1" l="1"/>
  <c r="F43" i="1"/>
  <c r="F12" i="1"/>
  <c r="B13" i="4" l="1"/>
  <c r="O29" i="1" s="1"/>
  <c r="B15" i="4"/>
  <c r="O31" i="1" s="1"/>
  <c r="B14" i="4"/>
  <c r="O30" i="1" s="1"/>
  <c r="B20" i="4"/>
  <c r="O36" i="1" s="1"/>
  <c r="D8" i="3"/>
  <c r="E8" i="3"/>
  <c r="F8" i="3"/>
  <c r="C8" i="3"/>
  <c r="B7" i="3"/>
  <c r="G50" i="1" s="1"/>
  <c r="D21" i="10"/>
  <c r="G45" i="5"/>
  <c r="G44" i="5"/>
  <c r="F46" i="5" l="1"/>
  <c r="D46" i="5"/>
  <c r="C46" i="5"/>
  <c r="G43" i="5"/>
  <c r="G42" i="5"/>
  <c r="G46" i="5" l="1"/>
  <c r="F21" i="5" l="1"/>
  <c r="D10" i="10" s="1"/>
  <c r="F26" i="1"/>
  <c r="F32" i="1"/>
  <c r="F18" i="1"/>
  <c r="F58" i="1" s="1"/>
  <c r="C40" i="2"/>
  <c r="D40" i="2"/>
  <c r="G40" i="2"/>
  <c r="D16" i="10"/>
  <c r="G44" i="6"/>
  <c r="G43" i="6"/>
  <c r="C13" i="6"/>
  <c r="G13" i="5"/>
  <c r="B6" i="4"/>
  <c r="B10" i="4"/>
  <c r="O26" i="1" s="1"/>
  <c r="N38" i="1" s="1"/>
  <c r="B11" i="4"/>
  <c r="O27" i="1" s="1"/>
  <c r="B12" i="4"/>
  <c r="O28" i="1" s="1"/>
  <c r="F14" i="5"/>
  <c r="D22" i="10" s="1"/>
  <c r="F25" i="5"/>
  <c r="F29" i="5"/>
  <c r="F13" i="6"/>
  <c r="F20" i="6"/>
  <c r="N15" i="1"/>
  <c r="B16" i="4"/>
  <c r="O32" i="1" s="1"/>
  <c r="B17" i="4"/>
  <c r="O33" i="1" s="1"/>
  <c r="B18" i="4"/>
  <c r="O34" i="1" s="1"/>
  <c r="B19" i="4"/>
  <c r="O35" i="1" s="1"/>
  <c r="B40" i="2"/>
  <c r="E40" i="2"/>
  <c r="I40" i="2"/>
  <c r="K40" i="2"/>
  <c r="C14" i="5"/>
  <c r="C21" i="5"/>
  <c r="C25" i="5"/>
  <c r="C29" i="5"/>
  <c r="C20" i="6"/>
  <c r="C27" i="6"/>
  <c r="C34" i="6"/>
  <c r="C41" i="6"/>
  <c r="F27" i="6"/>
  <c r="F34" i="6"/>
  <c r="F41" i="6"/>
  <c r="D14" i="5"/>
  <c r="D21" i="5"/>
  <c r="G5" i="5"/>
  <c r="G6" i="5"/>
  <c r="G7" i="5"/>
  <c r="G8" i="5"/>
  <c r="G9" i="5"/>
  <c r="G10" i="5"/>
  <c r="G11" i="5"/>
  <c r="G12" i="5"/>
  <c r="G15" i="5"/>
  <c r="G16" i="5"/>
  <c r="G17" i="5"/>
  <c r="G18" i="5"/>
  <c r="G19" i="5"/>
  <c r="G20" i="5"/>
  <c r="G28" i="5"/>
  <c r="G27" i="5"/>
  <c r="G24" i="5"/>
  <c r="G23" i="5"/>
  <c r="D25" i="5"/>
  <c r="D29" i="5"/>
  <c r="G38" i="6"/>
  <c r="G39" i="6"/>
  <c r="G40" i="6"/>
  <c r="G37" i="6"/>
  <c r="G29" i="6"/>
  <c r="G30" i="6"/>
  <c r="G31" i="6"/>
  <c r="G32" i="6"/>
  <c r="G33" i="6"/>
  <c r="G28" i="6"/>
  <c r="G23" i="6"/>
  <c r="G24" i="6"/>
  <c r="G25" i="6"/>
  <c r="G26" i="6"/>
  <c r="G22" i="6"/>
  <c r="G15" i="6"/>
  <c r="G16" i="6"/>
  <c r="G17" i="6"/>
  <c r="G18" i="6"/>
  <c r="G19" i="6"/>
  <c r="G14" i="6"/>
  <c r="G6" i="6"/>
  <c r="G7" i="6"/>
  <c r="G8" i="6"/>
  <c r="G9" i="6"/>
  <c r="G10" i="6"/>
  <c r="G11" i="6"/>
  <c r="G12" i="6"/>
  <c r="G5" i="6"/>
  <c r="D41" i="6"/>
  <c r="D27" i="6"/>
  <c r="D34" i="6"/>
  <c r="D13" i="6"/>
  <c r="D20" i="6"/>
  <c r="O24" i="1" l="1"/>
  <c r="O37" i="1" s="1"/>
  <c r="B21" i="4"/>
  <c r="D12" i="10"/>
  <c r="N58" i="1"/>
  <c r="L40" i="2"/>
  <c r="D14" i="10"/>
  <c r="D35" i="6"/>
  <c r="F35" i="6"/>
  <c r="D9" i="10"/>
  <c r="D15" i="10"/>
  <c r="G13" i="6"/>
  <c r="G41" i="6"/>
  <c r="C35" i="6"/>
  <c r="G34" i="6"/>
  <c r="G27" i="6"/>
  <c r="D21" i="6"/>
  <c r="F21" i="6"/>
  <c r="C21" i="6"/>
  <c r="G20" i="6"/>
  <c r="G21" i="6" s="1"/>
  <c r="G25" i="5"/>
  <c r="D22" i="5"/>
  <c r="D26" i="5" s="1"/>
  <c r="D30" i="5" s="1"/>
  <c r="D32" i="5" s="1"/>
  <c r="D20" i="10"/>
  <c r="B8" i="3"/>
  <c r="G21" i="5"/>
  <c r="D24" i="10"/>
  <c r="D18" i="10"/>
  <c r="D25" i="10"/>
  <c r="D4" i="10"/>
  <c r="G29" i="5"/>
  <c r="G14" i="5"/>
  <c r="C22" i="5"/>
  <c r="C26" i="5" s="1"/>
  <c r="C30" i="5" s="1"/>
  <c r="C32" i="5" s="1"/>
  <c r="D23" i="10"/>
  <c r="F22" i="5"/>
  <c r="F26" i="5" s="1"/>
  <c r="F30" i="5" s="1"/>
  <c r="D7" i="10" s="1"/>
  <c r="O9" i="1" l="1"/>
  <c r="O10" i="1" s="1"/>
  <c r="O58" i="1" s="1"/>
  <c r="F32" i="5"/>
  <c r="F36" i="6"/>
  <c r="F42" i="6" s="1"/>
  <c r="F45" i="6" s="1"/>
  <c r="D36" i="6"/>
  <c r="D42" i="6" s="1"/>
  <c r="D45" i="6" s="1"/>
  <c r="C36" i="6"/>
  <c r="C42" i="6" s="1"/>
  <c r="C45" i="6" s="1"/>
  <c r="G53" i="1" s="1"/>
  <c r="G54" i="1" s="1"/>
  <c r="G58" i="1" s="1"/>
  <c r="D5" i="10"/>
  <c r="G35" i="6"/>
  <c r="G36" i="6" s="1"/>
  <c r="G42" i="6" s="1"/>
  <c r="G45" i="6" s="1"/>
  <c r="D17" i="10"/>
  <c r="G22" i="5"/>
  <c r="G26" i="5" s="1"/>
  <c r="G30" i="5" s="1"/>
  <c r="G32" i="5" s="1"/>
  <c r="D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Bamberger Martin</author>
  </authors>
  <commentList>
    <comment ref="Q4" authorId="0" shapeId="0" xr:uid="{00000000-0006-0000-0000-000001000000}">
      <text>
        <r>
          <rPr>
            <sz val="9"/>
            <color indexed="81"/>
            <rFont val="Tahoma"/>
            <family val="2"/>
          </rPr>
          <t>Auszuweisender Wert des Vorjahres wird für die Berechnung der Fehlbetragsquote benötigt.</t>
        </r>
      </text>
    </comment>
    <comment ref="Q6" authorId="0" shapeId="0" xr:uid="{00000000-0006-0000-0000-000002000000}">
      <text>
        <r>
          <rPr>
            <sz val="9"/>
            <color indexed="81"/>
            <rFont val="Tahoma"/>
            <family val="2"/>
          </rPr>
          <t>Auszuweisender Wert des Vorjahres wird für die Berechnung der Fehlbetragsquote benötigt.</t>
        </r>
      </text>
    </comment>
    <comment ref="Q7" authorId="0" shapeId="0" xr:uid="{81F8C4DA-C1B1-40FC-B710-4818C2FA4717}">
      <text>
        <r>
          <rPr>
            <sz val="9"/>
            <color indexed="81"/>
            <rFont val="Tahoma"/>
            <family val="2"/>
          </rPr>
          <t>Auszuweisender Wert des Vorjahres wird für die Berechnung der Fehlbetragsquote benötigt.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knutht</author>
    <author>Thomas Knuth</author>
    <author>Lutz Kummer</author>
    <author>Bamberger Martin</author>
  </authors>
  <commentList>
    <comment ref="D11" authorId="0" shapeId="0" xr:uid="{00000000-0006-0000-0600-000001000000}">
      <text>
        <r>
          <rPr>
            <sz val="8"/>
            <color indexed="81"/>
            <rFont val="Tahoma"/>
            <family val="2"/>
          </rPr>
          <t>Die Kennzahl  kann nur automatisiert berechnet werden, wenn die Erträge aus der Auflösung von Sonderposten im Blatt Ergebnisrechnung (ab Zeile 37)  eingetragen sind. 
Ansonsten muss die Kennzahl manuell berechnet werden.</t>
        </r>
      </text>
    </comment>
    <comment ref="C14" authorId="1" shapeId="0" xr:uid="{00000000-0006-0000-0600-000002000000}">
      <text>
        <r>
          <rPr>
            <sz val="8"/>
            <color indexed="81"/>
            <rFont val="Tahoma"/>
            <family val="2"/>
          </rPr>
          <t>zum langfristigen Fremdkapital werden die langfristigen Verbindlichkeiten, die Pensionsrückstellungen und die Rückstellungen für Deponien und Altlasten gezählt.</t>
        </r>
      </text>
    </comment>
    <comment ref="C15" authorId="2" shapeId="0" xr:uid="{00000000-0006-0000-0600-000003000000}">
      <text>
        <r>
          <rPr>
            <sz val="10"/>
            <color indexed="81"/>
            <rFont val="Tahoma"/>
            <family val="2"/>
          </rPr>
          <t xml:space="preserve">
Effektivverschuldung: 
Gesamtes Fremdkapital 
 - Liquide Mittel
 - kurzfristige Forderungen
Gesamtes Fremdkapital =
   SoPo Gebührenausgleich 
+ Rückstellungen
+ Verbindlichkeiten</t>
        </r>
      </text>
    </comment>
    <comment ref="D20" authorId="0" shapeId="0" xr:uid="{00000000-0006-0000-0600-000004000000}">
      <text>
        <r>
          <rPr>
            <sz val="8"/>
            <color indexed="81"/>
            <rFont val="Tahoma"/>
            <family val="2"/>
          </rPr>
          <t xml:space="preserve">
Die Kennzahl  kann nur automatisiert berechnet werden, wenn die Steuerbeteiligungen im Blatt Ergebnisrechnung (ab Zeile 33)  eingetragen sind. 
Ansonsten muss die Kennzahl manuell berechnet werden.</t>
        </r>
      </text>
    </comment>
    <comment ref="D21" authorId="0" shapeId="0" xr:uid="{00000000-0006-0000-0600-000005000000}">
      <text>
        <r>
          <rPr>
            <sz val="8"/>
            <color indexed="81"/>
            <rFont val="Tahoma"/>
            <family val="2"/>
          </rPr>
          <t xml:space="preserve">
Die Kennzahl  kann nur automatisiert berechnet werden, wenn die allgemeine Umlagen im Blatt Ergebnisrechnung (ab Zeile 32)  eingetragen sind. 
Ansonsten muss die Kennzahl manuell berechnet werden.</t>
        </r>
      </text>
    </comment>
    <comment ref="C22" authorId="3" shapeId="0" xr:uid="{00000000-0006-0000-0600-000006000000}">
      <text>
        <r>
          <rPr>
            <sz val="9"/>
            <color indexed="81"/>
            <rFont val="Tahoma"/>
            <family val="2"/>
          </rPr>
          <t xml:space="preserve">In der Kontengruppe 41 werden neben Zuweisungen auch die Erträge aus der Auflösung von Sonderposten für Zuwendungen sowie Allgemeine Umlagen erfasst.
Allgemeine Umlagen sind laut Erlass bei der Kennzahlenberechnung nicht einzubeziehen.
Die Formel berücksichtigt dies: Die Erträge der Ergebnisrechnung Zeile 2 werden daher um die Erträge aus Allgemeinen Umlagen reduziert.
</t>
        </r>
      </text>
    </comment>
  </commentList>
</comments>
</file>

<file path=xl/sharedStrings.xml><?xml version="1.0" encoding="utf-8"?>
<sst xmlns="http://schemas.openxmlformats.org/spreadsheetml/2006/main" count="502" uniqueCount="395">
  <si>
    <t xml:space="preserve"> </t>
  </si>
  <si>
    <t>AKTIVA</t>
  </si>
  <si>
    <t xml:space="preserve">Anlagevermögen </t>
  </si>
  <si>
    <t xml:space="preserve">Sachanlagen </t>
  </si>
  <si>
    <t>1.2.1.1</t>
  </si>
  <si>
    <t>Grünflächen</t>
  </si>
  <si>
    <t>1.2.1.2</t>
  </si>
  <si>
    <t>Ackerland</t>
  </si>
  <si>
    <t>1.2.1.3</t>
  </si>
  <si>
    <t>Wald, Forsten</t>
  </si>
  <si>
    <t>1.2.1.4</t>
  </si>
  <si>
    <t>Sonstige unbebaute Grundstücke</t>
  </si>
  <si>
    <t>1.2.2.1</t>
  </si>
  <si>
    <t>Kinder- und Jugendeinrichtungen</t>
  </si>
  <si>
    <t>1.2.2.2</t>
  </si>
  <si>
    <t>Schulen</t>
  </si>
  <si>
    <t>1.2.2.3</t>
  </si>
  <si>
    <t>Wohnbauten</t>
  </si>
  <si>
    <t>1.2.2.4</t>
  </si>
  <si>
    <t>Sonstige Dienst-, Geschäfts- und Betriebsgebäude</t>
  </si>
  <si>
    <t>1.2.3.1</t>
  </si>
  <si>
    <t>Grund und Boden des Infrastrukturvermögens</t>
  </si>
  <si>
    <t>1.2.3.2</t>
  </si>
  <si>
    <t>Brücken und Tunnel</t>
  </si>
  <si>
    <t>1.2.3.3</t>
  </si>
  <si>
    <t>Gleisanlagen mit Streckenausrüstung und Sicherheitsanlagen</t>
  </si>
  <si>
    <t>1.2.3.4</t>
  </si>
  <si>
    <t>Entwässerungs- und Abwasserbeseitigungsanlagen</t>
  </si>
  <si>
    <t>1.2.3.5</t>
  </si>
  <si>
    <t>Straßennetz mit Wegen, Plätzen und Verkehrslenkungsanlagen</t>
  </si>
  <si>
    <t>1.2.3.6</t>
  </si>
  <si>
    <t>Sonstige Bauten des Infrastrukturvermögens</t>
  </si>
  <si>
    <t>Bauten auf fremdem Grund und Boden</t>
  </si>
  <si>
    <t>Kunstgegenstände, Kulturdenkmäler</t>
  </si>
  <si>
    <t>Maschinen und technische Anlagen, Fahrzeuge</t>
  </si>
  <si>
    <t>Betriebs- und Geschäftsausstattung</t>
  </si>
  <si>
    <t>Geleistete Anzahlungen, Anlagen im Bau</t>
  </si>
  <si>
    <t>Anteile an verbundenen Unternehmen</t>
  </si>
  <si>
    <t>Beteiligungen</t>
  </si>
  <si>
    <t>Sondervermögen</t>
  </si>
  <si>
    <t>Wertpapiere des Anlagevermögens</t>
  </si>
  <si>
    <t xml:space="preserve">Ausleihungen </t>
  </si>
  <si>
    <t>1.3.5.1</t>
  </si>
  <si>
    <t>an verbundene Unternehmen</t>
  </si>
  <si>
    <t>1.3.5.2</t>
  </si>
  <si>
    <t>an Beteiligungen</t>
  </si>
  <si>
    <t>1.3.5.3</t>
  </si>
  <si>
    <t>an Sondervermögen</t>
  </si>
  <si>
    <t>1.3.5.4</t>
  </si>
  <si>
    <t>Sonstige Ausleihungen</t>
  </si>
  <si>
    <t xml:space="preserve">   Vorräte</t>
  </si>
  <si>
    <t>Roh-, Hilfs- und Betriebsstoffe, Waren</t>
  </si>
  <si>
    <t>Geleistete Anzahlungen</t>
  </si>
  <si>
    <t xml:space="preserve">Öffentlich-rechtliche Forderungen und Forderungen aus Transferleistungen </t>
  </si>
  <si>
    <t>Privatrechtliche Forderungen</t>
  </si>
  <si>
    <t>Sonstige Vermögensgegenstände</t>
  </si>
  <si>
    <t>PASSIVA</t>
  </si>
  <si>
    <t>Allgemeine Rücklage</t>
  </si>
  <si>
    <t>Sonderrücklagen</t>
  </si>
  <si>
    <t>Ausgleichsrücklage</t>
  </si>
  <si>
    <t>Jahresüberschuss/Jahresfehlbetrag</t>
  </si>
  <si>
    <t>für Zuwendungen</t>
  </si>
  <si>
    <t>für Beiträge</t>
  </si>
  <si>
    <t>für den Gebührenausgleich</t>
  </si>
  <si>
    <t>Sonstige Sonderposten</t>
  </si>
  <si>
    <t>Pensionsrückstellungen</t>
  </si>
  <si>
    <t>Rückstellungen für Deponien und Altlasten</t>
  </si>
  <si>
    <t>Instandhaltungsrückstellungen</t>
  </si>
  <si>
    <t>Sonstige Rückstellungen</t>
  </si>
  <si>
    <t>Anleihen</t>
  </si>
  <si>
    <t>Verbindlichkeiten aus Krediten für Investitionen</t>
  </si>
  <si>
    <t>von verbundenen Unternehmen</t>
  </si>
  <si>
    <t>von Beteiligungen</t>
  </si>
  <si>
    <t>von Sondervermögen</t>
  </si>
  <si>
    <t>vom öffentlichen Bereich</t>
  </si>
  <si>
    <t>Verbindlichkeiten aus Krediten zur Liquiditätssicherung</t>
  </si>
  <si>
    <t>Verbindlichkeiten aus Lieferungen und Leistungen</t>
  </si>
  <si>
    <t>Verbindlichkeiten aus Transferleistungen</t>
  </si>
  <si>
    <t>Sonstige Verbindlichkeiten</t>
  </si>
  <si>
    <t>Buchwert</t>
  </si>
  <si>
    <t xml:space="preserve">   </t>
  </si>
  <si>
    <t>+</t>
  </si>
  <si>
    <t>-</t>
  </si>
  <si>
    <t>+ / -</t>
  </si>
  <si>
    <t>1. Immaterielle Vermögensgegenstände</t>
  </si>
  <si>
    <t>2. Sachanlagen</t>
  </si>
  <si>
    <t>Unbebaute Grundstücke und grundstücksgleiche Rechte</t>
  </si>
  <si>
    <t>1.1</t>
  </si>
  <si>
    <t>1.2</t>
  </si>
  <si>
    <t>1.3</t>
  </si>
  <si>
    <t>1.2.1</t>
  </si>
  <si>
    <t>Immaterielle Vermögensgegenstände</t>
  </si>
  <si>
    <t>1.2.2</t>
  </si>
  <si>
    <t xml:space="preserve">Infrastrukturvermögen </t>
  </si>
  <si>
    <t>1.2.3</t>
  </si>
  <si>
    <t>1.2.4</t>
  </si>
  <si>
    <t>1.2.5</t>
  </si>
  <si>
    <t>1.2.6</t>
  </si>
  <si>
    <t>1.2.7</t>
  </si>
  <si>
    <t>1.2.8</t>
  </si>
  <si>
    <t xml:space="preserve">Finanzanlagen </t>
  </si>
  <si>
    <t>1.3.1</t>
  </si>
  <si>
    <t>1.3.2</t>
  </si>
  <si>
    <t>1.3.3</t>
  </si>
  <si>
    <t>1.3.4</t>
  </si>
  <si>
    <t>1.3.5</t>
  </si>
  <si>
    <t>2.1</t>
  </si>
  <si>
    <t>2.2</t>
  </si>
  <si>
    <t>2.3</t>
  </si>
  <si>
    <t>2.1.2</t>
  </si>
  <si>
    <t>2.1.1</t>
  </si>
  <si>
    <t>2.2.2.</t>
  </si>
  <si>
    <t>2.2.3</t>
  </si>
  <si>
    <t>2.4</t>
  </si>
  <si>
    <t>Aktive Rechnungsabgrenzung</t>
  </si>
  <si>
    <t>Liquide Mittel</t>
  </si>
  <si>
    <t>Wertpapiere des Umlaufvermögens</t>
  </si>
  <si>
    <t>Bebaute Grundstücke und grundstücksgleiche Rechte</t>
  </si>
  <si>
    <t>Forderungen und sonstige Vermögensgegenstände</t>
  </si>
  <si>
    <t>1.4</t>
  </si>
  <si>
    <t>3.1</t>
  </si>
  <si>
    <t>3.2</t>
  </si>
  <si>
    <t>3.3</t>
  </si>
  <si>
    <t>3.4</t>
  </si>
  <si>
    <t>4.1</t>
  </si>
  <si>
    <t>4.2</t>
  </si>
  <si>
    <t>4.2.1</t>
  </si>
  <si>
    <t>4.2.2</t>
  </si>
  <si>
    <t>4.2.3</t>
  </si>
  <si>
    <t>4.2.4</t>
  </si>
  <si>
    <t>4.2.5</t>
  </si>
  <si>
    <t>4.3</t>
  </si>
  <si>
    <t>4.4</t>
  </si>
  <si>
    <t>Verbindlichkeiten aus Vorgängen, die Kreditaufnahmen wirtschaftlich gleichkommen</t>
  </si>
  <si>
    <t>4.5</t>
  </si>
  <si>
    <t>4.6</t>
  </si>
  <si>
    <t>4.7</t>
  </si>
  <si>
    <t xml:space="preserve">      2.1.1 Grünflächen</t>
  </si>
  <si>
    <t xml:space="preserve">      2.1.2 Ackerland</t>
  </si>
  <si>
    <t xml:space="preserve">      2.1.3 Wald, Forsten</t>
  </si>
  <si>
    <t xml:space="preserve">      2.1.4 Sonstige unbebaute Grundstücke</t>
  </si>
  <si>
    <t xml:space="preserve">      2.2.1 Kindertageseinrichtungen</t>
  </si>
  <si>
    <t xml:space="preserve">      2.2.2 Schulen</t>
  </si>
  <si>
    <t xml:space="preserve">      2.2.3 Wohnbauten</t>
  </si>
  <si>
    <t>2.3 Infrastrukturvermögen</t>
  </si>
  <si>
    <t xml:space="preserve">      2.3.2 Brücken und Tunnel</t>
  </si>
  <si>
    <t>2.4 Bauten auf fremdem Grund und Boden</t>
  </si>
  <si>
    <t>2.5 Kunstgegenstände, Kulturdenkmäler</t>
  </si>
  <si>
    <t>2.7 Betriebs- und Geschäftsausstattung</t>
  </si>
  <si>
    <t>2.8 Geleistete Anzahlungen, Anlagen im Bau</t>
  </si>
  <si>
    <t>3. Finanzanlagen</t>
  </si>
  <si>
    <t>3.1 Anteile an verbundenen Unternehmen</t>
  </si>
  <si>
    <t>3.2 Beteiligungen</t>
  </si>
  <si>
    <t>3.3 Sondervermögen</t>
  </si>
  <si>
    <t>3.4 Wertpapiere des Anlagevermögens</t>
  </si>
  <si>
    <t xml:space="preserve">3.5 Ausleihungen </t>
  </si>
  <si>
    <t xml:space="preserve">      3.5.1 an verbundene Unternehmen</t>
  </si>
  <si>
    <t xml:space="preserve">      3.5.2 an Beteiligungen</t>
  </si>
  <si>
    <t xml:space="preserve">      3.5.3 an Sondervermögen</t>
  </si>
  <si>
    <t xml:space="preserve">      3.5.4 Sonstige Ausleihungen</t>
  </si>
  <si>
    <t>Forderungsspiegel</t>
  </si>
  <si>
    <t xml:space="preserve">Art der Forderungen </t>
  </si>
  <si>
    <t>mit einer Restlaufzeit von</t>
  </si>
  <si>
    <t>bis zu 1 Jahr</t>
  </si>
  <si>
    <t>1 bis 5 Jahre</t>
  </si>
  <si>
    <t xml:space="preserve">2. Privatrechtliche Forderungen </t>
  </si>
  <si>
    <t>1. Anleihen</t>
  </si>
  <si>
    <t>2.1 von verbundenen Unternehmen</t>
  </si>
  <si>
    <t>2.2 von Beteiligungen</t>
  </si>
  <si>
    <t>2.3 von Sondervermögen</t>
  </si>
  <si>
    <t>2.4 vom öffentlichen Bereich</t>
  </si>
  <si>
    <t>6. Verbindlichkeiten aus Transferleistungen</t>
  </si>
  <si>
    <t>7. Sonstige Verbindlichkeiten</t>
  </si>
  <si>
    <t>Nachrichtlich anzugeben:</t>
  </si>
  <si>
    <t xml:space="preserve">   Haftungsverhältnisse aus der Bestellung </t>
  </si>
  <si>
    <t xml:space="preserve">   von Sicherheiten:</t>
  </si>
  <si>
    <t>z.B. Bürgschaften u.a.</t>
  </si>
  <si>
    <t>Anschaffungs- und Herstellungskosten</t>
  </si>
  <si>
    <t>Umbuchungen im Haushaltsjahr</t>
  </si>
  <si>
    <t>am 31.12.des Vorjahres</t>
  </si>
  <si>
    <t>mehr als 5 Jahre</t>
  </si>
  <si>
    <t>Art der Verbindlichkeiten</t>
  </si>
  <si>
    <t xml:space="preserve">     Steuern und ähnliche Abgaben</t>
  </si>
  <si>
    <t>+/- Bestandsveränderungen</t>
  </si>
  <si>
    <t>+   Kostenerstattungen, Kostenumlagen</t>
  </si>
  <si>
    <t xml:space="preserve"> -   Personalauszahlungen</t>
  </si>
  <si>
    <t xml:space="preserve"> -   Versorgungsauszahlungen</t>
  </si>
  <si>
    <t xml:space="preserve"> -   Auszahlungen für Sach- und Dienstleistungen</t>
  </si>
  <si>
    <t xml:space="preserve"> -   Zinsen und sonstige Finanzauszahlungen</t>
  </si>
  <si>
    <t xml:space="preserve"> -   Transferauszahlungen</t>
  </si>
  <si>
    <t xml:space="preserve"> -   Sonstige Auszahlungen </t>
  </si>
  <si>
    <t>Ergebnis des Vorjahres</t>
  </si>
  <si>
    <t>+   Zuwendungen und allgemeine Umlagen</t>
  </si>
  <si>
    <t>+   Sonstige Transfererträge</t>
  </si>
  <si>
    <t>+   Öffentlich-rechtliche Leistungsentgelte</t>
  </si>
  <si>
    <t>+   Privatrechtliche Leistungsentgelte</t>
  </si>
  <si>
    <t>+   Kostenerstattungen und Kostenumlagen</t>
  </si>
  <si>
    <t>+   Aktivierte Eigenleistungen</t>
  </si>
  <si>
    <t>+   Sonstige ordentliche Erträge</t>
  </si>
  <si>
    <t>-    Versorgungsaufwendungen</t>
  </si>
  <si>
    <t>-    Aufwendungen für Sach- und Dienstleistungen</t>
  </si>
  <si>
    <t>-    Personalaufwendungen</t>
  </si>
  <si>
    <t>-    Bilanzielle Abschreibungen</t>
  </si>
  <si>
    <t>-    Transferaufwendungen</t>
  </si>
  <si>
    <t>-    Sonstige ordentliche Aufwendungen</t>
  </si>
  <si>
    <t>=   ordentliche Erträge</t>
  </si>
  <si>
    <t>=   ordentliche Aufwendungen</t>
  </si>
  <si>
    <t>+   Finanzerträge</t>
  </si>
  <si>
    <t>-    Zinsen und Sonstige Finanzaufwendungen</t>
  </si>
  <si>
    <t>+   Außerordentliche Erträge</t>
  </si>
  <si>
    <t>-    Außerordentliche Aufwendungen</t>
  </si>
  <si>
    <t>ERGEBNISRECHNUNG</t>
  </si>
  <si>
    <t>+   Sonstige Transfereinzahlungen</t>
  </si>
  <si>
    <t>+   Sonstige Einzahlungen</t>
  </si>
  <si>
    <t>+   Zinsen und Sonstige Finanzeinzahlungen</t>
  </si>
  <si>
    <t>=   Einzahlungen aus laufender Verwaltungstätigkeit</t>
  </si>
  <si>
    <t>=   Auszahlungen aus laufender Verwaltungstätigkeit</t>
  </si>
  <si>
    <t>+   Zuwendungen für Investitionsmaßnahmen</t>
  </si>
  <si>
    <t>+   Einzahlungen aus der Veräußerung von Sachanlagen</t>
  </si>
  <si>
    <t>+   Einzahlungen aus der Veräußerung von Finanzanlagen</t>
  </si>
  <si>
    <t>+   Einzahlungen aus Beiträgen u.ä. Entgelten</t>
  </si>
  <si>
    <t>+   Sonstige Investitionseinzahlungen</t>
  </si>
  <si>
    <t>=   Einzahlungen aus Investitionstätigkeit</t>
  </si>
  <si>
    <t>-    Auszahlungen für den Erwerb von Grundstücken und Gebäuden</t>
  </si>
  <si>
    <t>-    Auszahlungen für Baumaßnahmen</t>
  </si>
  <si>
    <t>-    Auszahlungen für den Erwerb von Finanzanlagen</t>
  </si>
  <si>
    <t>-    Auszahlungen von aktivierbaren Zuwendungen</t>
  </si>
  <si>
    <t>-    Sonstige Investitionsauszahlungen</t>
  </si>
  <si>
    <t>=   Auszahlungen aus Investitionstätigkeit</t>
  </si>
  <si>
    <t>=  Saldo aus Finanzierungstätigkeit</t>
  </si>
  <si>
    <t>+   Anfangsbestand an Finanzmitteln</t>
  </si>
  <si>
    <t>+   Änderung des Bestandes an fremden Finanzmitteln</t>
  </si>
  <si>
    <t>SUMME</t>
  </si>
  <si>
    <t>FINANZRECHNUNG</t>
  </si>
  <si>
    <t>BILANZSUMME</t>
  </si>
  <si>
    <t>Infrastrukturquote</t>
  </si>
  <si>
    <t>Zuwendungsquote</t>
  </si>
  <si>
    <t>Sach- und Dienstleistungsintensität</t>
  </si>
  <si>
    <t>Transferaufwandsquote</t>
  </si>
  <si>
    <t>Zinslastquote</t>
  </si>
  <si>
    <t>(Erträge aus Zuwendungen / ordentliche Erträge) x 100</t>
  </si>
  <si>
    <t>(Personalaufwendungen / ordentliche Aufwendungen) x 100</t>
  </si>
  <si>
    <t>(Aufwendungen für Sach- und Dienstleistungen / ordentliche Aufwendungen) x 100</t>
  </si>
  <si>
    <t>(Transferaufwendungen / ordentliche Aufwendungen) x 100</t>
  </si>
  <si>
    <t>Effektivverschuldung / Saldo aus laufender Verwaltungstätigkeit (FR)</t>
  </si>
  <si>
    <t>(Infrastrukturvermögen / Bilanzsumme) x 100</t>
  </si>
  <si>
    <t xml:space="preserve">(kurzfristige Verbindlichkeiten / Bilanzsumme) x 100 </t>
  </si>
  <si>
    <t>(Finanzaufwendungen / ordentliche Aufwendungen) x 100</t>
  </si>
  <si>
    <t>2.2.1.</t>
  </si>
  <si>
    <t>-    Auszahlungen für den Erwerb von beweglichem Anlagevermögen</t>
  </si>
  <si>
    <t>Aufwandsdeckungsgrad</t>
  </si>
  <si>
    <t>(Ordentliche Erträge / ordentliche Aufwendungen) x 100</t>
  </si>
  <si>
    <t>Investitionsquote</t>
  </si>
  <si>
    <t>Drittfinanzierungsquote</t>
  </si>
  <si>
    <t>Fehlbetragsquote</t>
  </si>
  <si>
    <t>(Erträge aus der Auflösung von Sonderposten / bilanzielle Abschreibungen auf Anlagevermögen) x 100</t>
  </si>
  <si>
    <t>Bruttoinvestitionen / (Abgänge des Anlagevermögens + Abschreibungen auf das Anlagevermögen)) x 100</t>
  </si>
  <si>
    <t>Haushaltswirtschaftliche Gesamtsituation</t>
  </si>
  <si>
    <t>Kennzahlen zur Vermögenslage</t>
  </si>
  <si>
    <t>Kennzahlen zur Finanzlage</t>
  </si>
  <si>
    <t>Kennzahlen zur Ertragslage</t>
  </si>
  <si>
    <t>Abschreibungsintensität</t>
  </si>
  <si>
    <t>Personalintensität</t>
  </si>
  <si>
    <t>Kurzfristige Verbindlichkeitsquote</t>
  </si>
  <si>
    <t>(Bilanzielle Abschreibungen auf Anlagevermögen / ordentliche Aufwendungen) x 100</t>
  </si>
  <si>
    <t>((Liquide Mittel + kurzfristige Forderungen) / kurzfristige Verbindlichkeiten) x 100</t>
  </si>
  <si>
    <t>Summe Steuerbeteiligungen</t>
  </si>
  <si>
    <t>Gewerbesteuerumlage</t>
  </si>
  <si>
    <t>Erträge aus der Auflösung von Sonderposten</t>
  </si>
  <si>
    <t>zusätzlich benötigte Daten:</t>
  </si>
  <si>
    <t xml:space="preserve">(Allgemeine Umlage / ordentliche Erträge) x 100 </t>
  </si>
  <si>
    <t>Eigenkapitalquote 1</t>
  </si>
  <si>
    <t>Eigenkapitalquote 2</t>
  </si>
  <si>
    <t>8. Erhaltene Anzahlungen</t>
  </si>
  <si>
    <t>2.5 von Kreditinstituten</t>
  </si>
  <si>
    <t>9.  Summe aller Verbindlichkeiten</t>
  </si>
  <si>
    <t>4.8</t>
  </si>
  <si>
    <t>Erhaltene Anzahlungen</t>
  </si>
  <si>
    <t>1. Anlagevermögen</t>
  </si>
  <si>
    <t>1. Eigenkapital</t>
  </si>
  <si>
    <t>2. Umlaufvermögen</t>
  </si>
  <si>
    <t>3. Aktive Rechnungsabgrenzung</t>
  </si>
  <si>
    <t>5. Passive Rechnungsabgrenzung</t>
  </si>
  <si>
    <t>2. Sonderposten</t>
  </si>
  <si>
    <t>3. Rückstellungen</t>
  </si>
  <si>
    <t>4. Verbindlichkeiten</t>
  </si>
  <si>
    <t>von Kreditinstituten</t>
  </si>
  <si>
    <t>Fortgeschriebener Ansatz des Haushaltsjahres</t>
  </si>
  <si>
    <r>
      <t xml:space="preserve">=   Finanzergebnis </t>
    </r>
    <r>
      <rPr>
        <sz val="8"/>
        <color rgb="FF00ACE5"/>
        <rFont val="Arial"/>
        <family val="2"/>
      </rPr>
      <t>(= Saldo Zeilen 19 und 20)</t>
    </r>
  </si>
  <si>
    <r>
      <t xml:space="preserve">=   Außerordentliches Ergebnis </t>
    </r>
    <r>
      <rPr>
        <sz val="8"/>
        <color rgb="FF00ACE5"/>
        <rFont val="Arial"/>
        <family val="2"/>
      </rPr>
      <t>(= Saldo Zeilen 23 und 24)</t>
    </r>
  </si>
  <si>
    <r>
      <t>=  Jahresergebnis</t>
    </r>
    <r>
      <rPr>
        <sz val="8"/>
        <color rgb="FF00ACE5"/>
        <rFont val="Arial"/>
        <family val="2"/>
      </rPr>
      <t xml:space="preserve"> (= Summe Zeilen 22 und  25)</t>
    </r>
  </si>
  <si>
    <t>Ist-Ergebnis des Haushaltsjahres</t>
  </si>
  <si>
    <t xml:space="preserve">=   Saldo aus laufender Verwaltungstätigkeit  </t>
  </si>
  <si>
    <r>
      <t xml:space="preserve">=   Saldo aus Investitionstätigkeit </t>
    </r>
    <r>
      <rPr>
        <sz val="8"/>
        <color rgb="FF00ACE5"/>
        <rFont val="Arial"/>
        <family val="2"/>
      </rPr>
      <t>(= Zeilen 23 und 30)</t>
    </r>
  </si>
  <si>
    <r>
      <t xml:space="preserve">=  Finanzmittelüberschuss/-fehlbetrag </t>
    </r>
    <r>
      <rPr>
        <sz val="8"/>
        <color rgb="FF00ACE5"/>
        <rFont val="Arial"/>
        <family val="2"/>
      </rPr>
      <t>(= Saldo Zeilen 17 und 31)</t>
    </r>
  </si>
  <si>
    <r>
      <t>=  Änderung des Bestandes an eigenen Finanzmitteln</t>
    </r>
    <r>
      <rPr>
        <sz val="8"/>
        <color rgb="FF00ACE5"/>
        <rFont val="Arial"/>
        <family val="2"/>
      </rPr>
      <t xml:space="preserve"> (= Saldo Zeilen 32 und 37)</t>
    </r>
  </si>
  <si>
    <t>=   Liquide Mittel (= Summe Zeilen 38, 39 und 40)</t>
  </si>
  <si>
    <t>2.1 Unbebaute Grundstücke und grundstücksgleiche Rechte</t>
  </si>
  <si>
    <t>Anlagenspiegel:</t>
  </si>
  <si>
    <t>2.2 Bebaute Grundstücke und grundstücksgleiche Rechte</t>
  </si>
  <si>
    <t>Summe:</t>
  </si>
  <si>
    <t xml:space="preserve">      2.2.4 Sonstige Dienst-, Geschäfts- und Betriebsgebäude</t>
  </si>
  <si>
    <t xml:space="preserve">      2.3.1 Grund und Boden des Infrastrukturvermögens</t>
  </si>
  <si>
    <t xml:space="preserve">      2.3.3 Gleisanlagen mit Streckenausrüstung und Sicherheitsanlagen</t>
  </si>
  <si>
    <t xml:space="preserve">      2.3.4 Entwässerungs- und Abwasserbeseitigungsanlagen</t>
  </si>
  <si>
    <t xml:space="preserve">      2.3.5 Straßennetz mit Wegen, Plätzen und Verkehrslenkungsanlagen</t>
  </si>
  <si>
    <t xml:space="preserve">      2.3.6 Sonstige Bauten des Infrastrukturvermögens</t>
  </si>
  <si>
    <t>2.6 Maschinen und technische Anlagen, Fahrzeuge</t>
  </si>
  <si>
    <t xml:space="preserve">1. Öffentlich-rechtliche Forderungen und Forderungen aus Transferleistungen </t>
  </si>
  <si>
    <t xml:space="preserve"> Summe aller Forderungen:</t>
  </si>
  <si>
    <t>Verbindlichkeitenspiegel:</t>
  </si>
  <si>
    <t>2. Verbindlichkeiten aus Krediten für Investitionen</t>
  </si>
  <si>
    <t>3. Verbindlichkeiten aus Krediten zur Liquiditätssicherung</t>
  </si>
  <si>
    <t>4. Verbindlichkeiten aus Vorgängen, die Kreditaufnahmen wirtschaftlich gleichkommen</t>
  </si>
  <si>
    <t>5. Verbindlichkeiten aus Lieferungen und Leistungen</t>
  </si>
  <si>
    <t>Nr.</t>
  </si>
  <si>
    <t>1.</t>
  </si>
  <si>
    <t>2.</t>
  </si>
  <si>
    <t>3.</t>
  </si>
  <si>
    <t>4.</t>
  </si>
  <si>
    <t>5.</t>
  </si>
  <si>
    <t>6.</t>
  </si>
  <si>
    <t>7.</t>
  </si>
  <si>
    <t>8.</t>
  </si>
  <si>
    <t>9.</t>
  </si>
  <si>
    <t>10.</t>
  </si>
  <si>
    <t>11.</t>
  </si>
  <si>
    <t>12.</t>
  </si>
  <si>
    <t>13.</t>
  </si>
  <si>
    <t>14.</t>
  </si>
  <si>
    <t>15.</t>
  </si>
  <si>
    <t>16.</t>
  </si>
  <si>
    <t>17.</t>
  </si>
  <si>
    <t>18.</t>
  </si>
  <si>
    <t>Kennzahlenset NRW (Stand Rd.-Erlass IM NRW vom 01.10.2008)</t>
  </si>
  <si>
    <t>Liqidität 2. Grades</t>
  </si>
  <si>
    <t>Anlagendeckungsgrad 2</t>
  </si>
  <si>
    <t>Allgemeine Umlagenquote (bei Kreisen und Umlageverbänden alternativ zur Netto-Steuerquote)</t>
  </si>
  <si>
    <t xml:space="preserve">(Steuererträge - GewSt.Umlage - Finanzierungsbet. Fonds Dt. Einheit)  / (ordentliche Erträge - GewSt.Umlage - Finanzierungsbet. Fonds Dt. Einheit) x 100 </t>
  </si>
  <si>
    <t>Dynamischer Verschuldungsgrad (Angabe in Jahren)</t>
  </si>
  <si>
    <t>= Datenfelder zum Eintragen der jeweiligen Werte</t>
  </si>
  <si>
    <t>Abschreibungen im Haushaltsjahr</t>
  </si>
  <si>
    <t>Vergleich Ansatz/Ist des Haushaltsjahres</t>
  </si>
  <si>
    <t>am 31.12.des Haushaltsjahres</t>
  </si>
  <si>
    <t>Zuschreibungen im Haushaltsjahr</t>
  </si>
  <si>
    <r>
      <t xml:space="preserve">=   ordentliches Ergebnis </t>
    </r>
    <r>
      <rPr>
        <sz val="8"/>
        <color rgb="FF00ACE5"/>
        <rFont val="Arial"/>
        <family val="2"/>
      </rPr>
      <t>(= Saldo Zeilen 10 und 17)</t>
    </r>
  </si>
  <si>
    <r>
      <t>=   Ergebnis der laufenden Verwaltungstätigkeit</t>
    </r>
    <r>
      <rPr>
        <sz val="8"/>
        <color rgb="FF00ACE5"/>
        <rFont val="Arial"/>
        <family val="2"/>
      </rPr>
      <t xml:space="preserve"> (= Saldo Zeilen 18 und 21)</t>
    </r>
  </si>
  <si>
    <t>4. Nicht durch Eigenkapital gedeckter Fehlbetrag</t>
  </si>
  <si>
    <t>((Eigenkapital - nicht durch Eigenkapital gedeckter Fehlbetrag) / Bilanzsumme) x 100</t>
  </si>
  <si>
    <t>(Eigenkapital - nicht durch Eigenkapital gedeckter Fehlbetrag + Sonderposten für Zuwendungen und Beiträge) x 100 / Bilanzsumme</t>
  </si>
  <si>
    <t>(Eigenkapital - nicht durch Eigenkapital gedeckter Fehlbetrag + Sonderposten für Zuwendungen und Beiträge + langfristiges Fremdkapital) x 100 / Anlagevermögen</t>
  </si>
  <si>
    <t>für Investitionen</t>
  </si>
  <si>
    <t>zur Liquiditätssicherung</t>
  </si>
  <si>
    <t>4.1.1</t>
  </si>
  <si>
    <t>4.1.2</t>
  </si>
  <si>
    <t>* Beim globalen Minderaufwand ist in der Spalte des fortgeschriebenen Ansatzes lediglich der im Ergebnisplan festgesetzte Betrag zu übernehmen.</t>
  </si>
  <si>
    <t>-   Globaler Minderaufwand*</t>
  </si>
  <si>
    <t>=   Jahresergebnis nach Abzug globaler Minderaufwand (= Zeilen 26 und 27)</t>
  </si>
  <si>
    <r>
      <rPr>
        <b/>
        <u/>
        <sz val="8"/>
        <rFont val="Arial"/>
        <family val="2"/>
      </rPr>
      <t>Nachrichtlich:</t>
    </r>
    <r>
      <rPr>
        <b/>
        <sz val="8"/>
        <rFont val="Arial"/>
        <family val="2"/>
      </rPr>
      <t xml:space="preserve"> Verrechnung von Erträgen und Aufwendungen mit der allgemeinen Rücklage</t>
    </r>
  </si>
  <si>
    <t>Verrechnete Erträge bei Vermögensgegenständen</t>
  </si>
  <si>
    <t>Verrechnete Erträge bei Finanzanlagen</t>
  </si>
  <si>
    <t>Verrechnete Aufwendungen bei Vermögensgegenständen</t>
  </si>
  <si>
    <t>Verrechnete Aufwendungen bei Finanzanlagen</t>
  </si>
  <si>
    <t>Verrechnungssaldo (= Zeilen 29 bis 32)</t>
  </si>
  <si>
    <t>davon Ermächtigungs-übertragungen aus dem Vorjahr</t>
  </si>
  <si>
    <t>Ermächtigungs-übertragungen in das Folgejahr</t>
  </si>
  <si>
    <t>-   Auszahlungen für die Tilgung und Gewährung von Krediten zur Liquiditätssicherung</t>
  </si>
  <si>
    <t>+   Einzahlungen aus der Aufnahme und durch Rückflüsse von Krediten für Investitionen 
     und diesen wirtschaftlich gleichkommenden Rechtsverhältnissen</t>
  </si>
  <si>
    <t>+   Einzahlungen aus der Aufnahme und durch Rückflüsse von Krediten zur 
     Liquiditätssicherung</t>
  </si>
  <si>
    <t>-   Auszahlungen für die Tilgung und Gewährung von Krediten für Investitionen und 
    diesen wirtschaftlich gleichkommenden Rechtsverhältnissen</t>
  </si>
  <si>
    <t>1.1 für Investitionen</t>
  </si>
  <si>
    <t>1.2 zur Liquiditätssicherung</t>
  </si>
  <si>
    <t>Stand am 01.01. des Haushaltsjahres</t>
  </si>
  <si>
    <t>Stand am 31.12. des Haushaltsjahres</t>
  </si>
  <si>
    <t>Abschreibungen und Zuschreibungen</t>
  </si>
  <si>
    <t>Kumulierte Abschreibungen zum 31.12. des Vorjahres</t>
  </si>
  <si>
    <t>Änderungen durch Zu- und Abgänge sowie Umbuchungen im Haushaltsjahr</t>
  </si>
  <si>
    <t>Kumulierte Abschreibungen zum 31.12. des Haushaltsjahres</t>
  </si>
  <si>
    <t>Vergleich
Ansatz/Ist (Sp. 4 ./. Sp. 2)</t>
  </si>
  <si>
    <t>EUR</t>
  </si>
  <si>
    <t>Zugänge</t>
  </si>
  <si>
    <t>Abgänge</t>
  </si>
  <si>
    <t>Gesamtbetrag am 31.12. des Haushaltsjahres</t>
  </si>
  <si>
    <t>Gesamtbetrag am 31.12 des Vorjahres</t>
  </si>
  <si>
    <t>Gesamtbetrag am 31.12. des Vorjahres</t>
  </si>
  <si>
    <t>Allgemeine Umlagen von Gemeinden</t>
  </si>
  <si>
    <t>Finanzierungsbeteiligung Fonds Deutsche Einheit</t>
  </si>
  <si>
    <t>0. Aufwendungen zur Erhaltung der gemeindlichen Leistungsfähigkeit</t>
  </si>
  <si>
    <t>Netto-Steuerquote (bei kreisangehörigen Kommunen und kreisfreien Städten)</t>
  </si>
  <si>
    <t>Bilanzieller Verlustvortrag</t>
  </si>
  <si>
    <t>Ausgleichsrücklage des Vorjahres nach Verrechnung des Vorjahres-Ergebnisses</t>
  </si>
  <si>
    <t>(negatives Jahresergebnis / (Ausgleichsrücklage VJ + Allgemeine Rücklage VJ + Verlustvortrag VJ)) x -100</t>
  </si>
  <si>
    <t>Bilanzieller Verlustvortrag des Vorjahres nach Verrechnungen mit der allgemeinen Rücklage und dem Vorjahres-Ergebniss</t>
  </si>
  <si>
    <t>Allgemeine Rücklage des Vorjahres nach Verrechnung des Vorjahres-Ergebnisses und ggf. Verlustvortrages</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</si>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</sst>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0"/>
    <numFmt numFmtId="167" formatCode="#,##0.0"/>
    <numFmt numFmtId="168" formatCode="#,##0_ ;\-#,##0\ "/>
    <numFmt numFmtId="169" formatCode="#,##0.00_ ;\-#,##0.00\ "/>
  </numFmts>
  <fonts count="24">
    <font>
      <sz val="10"/>
      <name val="Arial"/>
    </font>
    <font>
      <sz val="10"/>
      <name val="Arial"/>
      <family val="2"/>
    </font>
    <font>
      <b/>
      <sz val="10"/>
      <name val="Arial"/>
      <family val="2"/>
    </font>
    <font>
      <sz val="8"/>
      <color indexed="81"/>
      <name val="Tahoma"/>
      <family val="2"/>
    </font>
    <font>
      <sz val="10"/>
      <color indexed="8"/>
      <name val="Arial"/>
      <family val="2"/>
    </font>
    <font>
      <b/>
      <sz val="10"/>
      <color indexed="18"/>
      <name val="Arial"/>
      <family val="2"/>
    </font>
    <font>
      <sz val="8"/>
      <name val="Arial"/>
      <family val="2"/>
    </font>
    <font>
      <sz val="10"/>
      <name val="Arial"/>
      <family val="2"/>
    </font>
    <font>
      <sz val="10"/>
      <name val="Arial"/>
      <family val="2"/>
    </font>
    <font>
      <sz val="10"/>
      <name val="Verdana"/>
      <family val="2"/>
    </font>
    <font>
      <b/>
      <sz val="11"/>
      <color indexed="25"/>
      <name val="Arial"/>
      <family val="2"/>
    </font>
    <font>
      <sz val="10"/>
      <color indexed="81"/>
      <name val="Tahoma"/>
      <family val="2"/>
    </font>
    <font>
      <b/>
      <sz val="9"/>
      <color theme="0"/>
      <name val="Arial"/>
      <family val="2"/>
    </font>
    <font>
      <b/>
      <sz val="8"/>
      <name val="Arial"/>
      <family val="2"/>
    </font>
    <font>
      <b/>
      <sz val="8"/>
      <color rgb="FF00ACE5"/>
      <name val="Arial"/>
      <family val="2"/>
    </font>
    <font>
      <sz val="8"/>
      <name val="Arial"/>
      <family val="2"/>
    </font>
    <font>
      <sz val="8"/>
      <color rgb="FF00ACE5"/>
      <name val="Arial"/>
      <family val="2"/>
    </font>
    <font>
      <sz val="8"/>
      <color indexed="8"/>
      <name val="Verdana"/>
      <family val="2"/>
    </font>
    <font>
      <b/>
      <sz val="9"/>
      <name val="Arial"/>
      <family val="2"/>
    </font>
    <font>
      <b/>
      <sz val="11"/>
      <color rgb="FF00ACE5"/>
      <name val="Arial"/>
      <family val="2"/>
    </font>
    <font>
      <b/>
      <sz val="8"/>
      <color theme="0"/>
      <name val="Arial"/>
      <family val="2"/>
    </font>
    <font>
      <b/>
      <sz val="8"/>
      <color rgb="FF8CA3AF"/>
      <name val="Arial"/>
      <family val="2"/>
    </font>
    <font>
      <sz val="9"/>
      <color indexed="81"/>
      <name val="Tahoma"/>
      <family val="2"/>
    </font>
    <font>
      <b/>
      <u/>
      <sz val="8"/>
      <name val="Arial"/>
      <family val="2"/>
    </font>
  </fonts>
  <fills count="7">
    <fill>
      <patternFill patternType="none"/>
    </fill>
    <fill>
      <patternFill patternType="gray125"/>
    </fill>
    <fill>
      <patternFill patternType="solid">
        <fgColor indexed="52"/>
        <bgColor indexed="64"/>
      </patternFill>
    </fill>
    <fill>
      <patternFill patternType="solid">
        <fgColor rgb="FF8CA3AF"/>
        <bgColor indexed="64"/>
      </patternFill>
    </fill>
    <fill>
      <patternFill patternType="solid">
        <fgColor theme="9" tint="0.39994506668294322"/>
        <bgColor indexed="64"/>
      </patternFill>
    </fill>
    <fill>
      <patternFill patternType="solid">
        <fgColor theme="0"/>
        <bgColor indexed="64"/>
      </patternFill>
    </fill>
    <fill>
      <patternFill patternType="solid">
        <fgColor theme="1" tint="0.499984740745262"/>
        <bgColor indexed="64"/>
      </patternFill>
    </fill>
  </fills>
  <borders count="19">
    <border>
      <left/>
      <right/>
      <top/>
      <bottom/>
      <diagonal/>
    </border>
    <border>
      <left style="thin">
        <color indexed="64"/>
      </left>
      <right/>
      <top/>
      <bottom/>
      <diagonal/>
    </border>
    <border>
      <left style="thin">
        <color rgb="FF00ACE5"/>
      </left>
      <right style="thin">
        <color rgb="FF00ACE5"/>
      </right>
      <top style="thin">
        <color rgb="FF00ACE5"/>
      </top>
      <bottom style="thin">
        <color rgb="FF00ACE5"/>
      </bottom>
      <diagonal/>
    </border>
    <border>
      <left style="thin">
        <color rgb="FF00ACE5"/>
      </left>
      <right/>
      <top style="thin">
        <color rgb="FF00ACE5"/>
      </top>
      <bottom style="thin">
        <color rgb="FF00ACE5"/>
      </bottom>
      <diagonal/>
    </border>
    <border>
      <left/>
      <right/>
      <top style="thin">
        <color rgb="FF00ACE5"/>
      </top>
      <bottom style="thin">
        <color rgb="FF00ACE5"/>
      </bottom>
      <diagonal/>
    </border>
    <border>
      <left/>
      <right style="thin">
        <color rgb="FF00ACE5"/>
      </right>
      <top style="thin">
        <color rgb="FF00ACE5"/>
      </top>
      <bottom style="thin">
        <color rgb="FF00ACE5"/>
      </bottom>
      <diagonal/>
    </border>
    <border>
      <left style="thin">
        <color rgb="FF00ACE5"/>
      </left>
      <right/>
      <top style="thin">
        <color rgb="FF00ACE5"/>
      </top>
      <bottom/>
      <diagonal/>
    </border>
    <border>
      <left/>
      <right/>
      <top style="thin">
        <color rgb="FF00ACE5"/>
      </top>
      <bottom/>
      <diagonal/>
    </border>
    <border>
      <left/>
      <right style="thin">
        <color rgb="FF00ACE5"/>
      </right>
      <top style="thin">
        <color rgb="FF00ACE5"/>
      </top>
      <bottom/>
      <diagonal/>
    </border>
    <border>
      <left style="thin">
        <color rgb="FF00ACE5"/>
      </left>
      <right/>
      <top/>
      <bottom/>
      <diagonal/>
    </border>
    <border>
      <left/>
      <right style="thin">
        <color rgb="FF00ACE5"/>
      </right>
      <top/>
      <bottom/>
      <diagonal/>
    </border>
    <border>
      <left style="thin">
        <color rgb="FF00ACE5"/>
      </left>
      <right/>
      <top/>
      <bottom style="thin">
        <color rgb="FF00ACE5"/>
      </bottom>
      <diagonal/>
    </border>
    <border>
      <left/>
      <right/>
      <top/>
      <bottom style="thin">
        <color rgb="FF00ACE5"/>
      </bottom>
      <diagonal/>
    </border>
    <border>
      <left/>
      <right style="thin">
        <color rgb="FF00ACE5"/>
      </right>
      <top/>
      <bottom style="thin">
        <color rgb="FF00ACE5"/>
      </bottom>
      <diagonal/>
    </border>
    <border>
      <left style="thin">
        <color rgb="FF00ACE5"/>
      </left>
      <right style="thin">
        <color rgb="FF00ACE5"/>
      </right>
      <top/>
      <bottom/>
      <diagonal/>
    </border>
    <border>
      <left style="thin">
        <color rgb="FF00ACE5"/>
      </left>
      <right style="thin">
        <color rgb="FF00ACE5"/>
      </right>
      <top/>
      <bottom style="thin">
        <color rgb="FF00ACE5"/>
      </bottom>
      <diagonal/>
    </border>
    <border>
      <left style="thin">
        <color rgb="FF00ACE5"/>
      </left>
      <right style="thin">
        <color rgb="FF00ACE5"/>
      </right>
      <top style="thin">
        <color rgb="FF00ACE5"/>
      </top>
      <bottom/>
      <diagonal/>
    </border>
    <border>
      <left/>
      <right style="thin">
        <color rgb="FF00ACE5"/>
      </right>
      <top/>
      <bottom style="thin">
        <color indexed="9"/>
      </bottom>
      <diagonal/>
    </border>
    <border>
      <left style="hair">
        <color indexed="64"/>
      </left>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200">
    <xf numFmtId="0" fontId="0" fillId="0" borderId="0" xfId="0"/>
    <xf numFmtId="0" fontId="7" fillId="0" borderId="0" xfId="0" applyFont="1"/>
    <xf numFmtId="165" fontId="7" fillId="0" borderId="0" xfId="1" applyNumberFormat="1" applyFont="1"/>
    <xf numFmtId="0" fontId="7" fillId="0" borderId="0" xfId="0" applyFont="1" applyFill="1"/>
    <xf numFmtId="0" fontId="15" fillId="0" borderId="0" xfId="0" applyFont="1" applyFill="1" applyBorder="1"/>
    <xf numFmtId="4" fontId="15" fillId="4" borderId="8" xfId="0" applyNumberFormat="1" applyFont="1" applyFill="1" applyBorder="1" applyProtection="1">
      <protection locked="0"/>
    </xf>
    <xf numFmtId="4" fontId="15" fillId="4" borderId="10" xfId="0" applyNumberFormat="1" applyFont="1" applyFill="1" applyBorder="1" applyProtection="1">
      <protection locked="0"/>
    </xf>
    <xf numFmtId="4" fontId="15" fillId="4" borderId="13" xfId="0" applyNumberFormat="1" applyFont="1" applyFill="1" applyBorder="1" applyProtection="1">
      <protection locked="0"/>
    </xf>
    <xf numFmtId="4" fontId="15" fillId="4" borderId="0" xfId="0" applyNumberFormat="1" applyFont="1" applyFill="1" applyBorder="1" applyProtection="1">
      <protection locked="0"/>
    </xf>
    <xf numFmtId="4" fontId="15" fillId="4" borderId="5" xfId="0" applyNumberFormat="1" applyFont="1" applyFill="1" applyBorder="1" applyProtection="1">
      <protection locked="0"/>
    </xf>
    <xf numFmtId="4" fontId="15" fillId="4" borderId="10" xfId="0" applyNumberFormat="1" applyFont="1" applyFill="1" applyBorder="1" applyAlignment="1" applyProtection="1">
      <alignment horizontal="right" vertical="center"/>
      <protection locked="0"/>
    </xf>
    <xf numFmtId="0" fontId="14" fillId="0" borderId="3" xfId="0" applyFont="1" applyFill="1" applyBorder="1" applyAlignment="1">
      <alignment horizontal="left" vertical="center"/>
    </xf>
    <xf numFmtId="4" fontId="15" fillId="4" borderId="14" xfId="0" applyNumberFormat="1" applyFont="1" applyFill="1" applyBorder="1" applyAlignment="1" applyProtection="1">
      <alignment horizontal="right" vertical="center"/>
      <protection locked="0"/>
    </xf>
    <xf numFmtId="4" fontId="15" fillId="4" borderId="2" xfId="0" applyNumberFormat="1" applyFont="1" applyFill="1" applyBorder="1" applyAlignment="1" applyProtection="1">
      <alignment horizontal="right" vertical="center"/>
      <protection locked="0"/>
    </xf>
    <xf numFmtId="0" fontId="8" fillId="0" borderId="0" xfId="0" applyFont="1" applyAlignment="1">
      <alignment horizontal="center"/>
    </xf>
    <xf numFmtId="0" fontId="8" fillId="0" borderId="1" xfId="0" applyFont="1" applyFill="1" applyBorder="1" applyAlignment="1">
      <alignment horizontal="center"/>
    </xf>
    <xf numFmtId="0" fontId="8" fillId="0" borderId="1" xfId="0" applyFont="1" applyBorder="1" applyAlignment="1">
      <alignment horizontal="center"/>
    </xf>
    <xf numFmtId="167" fontId="8" fillId="0" borderId="0" xfId="0" applyNumberFormat="1" applyFont="1" applyFill="1"/>
    <xf numFmtId="0" fontId="8" fillId="0" borderId="0" xfId="0" applyFont="1"/>
    <xf numFmtId="167" fontId="8" fillId="0" borderId="18" xfId="0" applyNumberFormat="1" applyFont="1" applyFill="1" applyBorder="1"/>
    <xf numFmtId="167" fontId="8" fillId="0" borderId="0" xfId="0" applyNumberFormat="1" applyFont="1" applyFill="1" applyBorder="1"/>
    <xf numFmtId="0" fontId="8" fillId="0" borderId="1" xfId="0" applyFont="1" applyBorder="1"/>
    <xf numFmtId="0" fontId="8" fillId="0" borderId="0" xfId="0" applyFont="1" applyBorder="1" applyAlignment="1">
      <alignment horizontal="center"/>
    </xf>
    <xf numFmtId="0" fontId="19" fillId="0" borderId="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2" fillId="0" borderId="4" xfId="0" applyFont="1" applyFill="1" applyBorder="1"/>
    <xf numFmtId="0" fontId="8" fillId="0" borderId="5" xfId="0" applyFont="1" applyFill="1" applyBorder="1"/>
    <xf numFmtId="49" fontId="15" fillId="0" borderId="2" xfId="0" applyNumberFormat="1" applyFont="1" applyBorder="1" applyAlignment="1">
      <alignment horizontal="left" vertical="center" wrapText="1"/>
    </xf>
    <xf numFmtId="168" fontId="15" fillId="0" borderId="2" xfId="2" applyNumberFormat="1" applyFont="1" applyBorder="1" applyAlignment="1">
      <alignment horizontal="right" vertical="center" wrapText="1"/>
    </xf>
    <xf numFmtId="165" fontId="15" fillId="5" borderId="2" xfId="2" applyNumberFormat="1" applyFont="1" applyFill="1" applyBorder="1" applyAlignment="1">
      <alignment horizontal="right" vertical="center"/>
    </xf>
    <xf numFmtId="0" fontId="13" fillId="0" borderId="6" xfId="0" applyFont="1" applyBorder="1" applyAlignment="1">
      <alignment horizontal="center" vertical="center"/>
    </xf>
    <xf numFmtId="0" fontId="15" fillId="0" borderId="9" xfId="0" applyFont="1" applyBorder="1" applyAlignment="1">
      <alignment horizontal="center" vertical="center"/>
    </xf>
    <xf numFmtId="0" fontId="15" fillId="0" borderId="9" xfId="0" applyFont="1" applyFill="1" applyBorder="1" applyAlignment="1">
      <alignment horizontal="center" vertical="center"/>
    </xf>
    <xf numFmtId="0" fontId="15" fillId="0" borderId="11" xfId="0" applyFont="1" applyFill="1" applyBorder="1" applyAlignment="1">
      <alignment horizontal="center" vertical="center"/>
    </xf>
    <xf numFmtId="0" fontId="2" fillId="0" borderId="0" xfId="0" applyFont="1" applyBorder="1" applyProtection="1"/>
    <xf numFmtId="0" fontId="0" fillId="0" borderId="3" xfId="0" applyBorder="1" applyAlignment="1" applyProtection="1"/>
    <xf numFmtId="0" fontId="0" fillId="0" borderId="4" xfId="0" applyBorder="1" applyAlignment="1" applyProtection="1"/>
    <xf numFmtId="0" fontId="0" fillId="0" borderId="12" xfId="0" applyBorder="1" applyAlignment="1" applyProtection="1"/>
    <xf numFmtId="0" fontId="0" fillId="0" borderId="14" xfId="0" applyBorder="1" applyAlignment="1" applyProtection="1"/>
    <xf numFmtId="3" fontId="0" fillId="0" borderId="0" xfId="0" applyNumberFormat="1" applyBorder="1" applyProtection="1"/>
    <xf numFmtId="0" fontId="0" fillId="0" borderId="0" xfId="0" applyBorder="1" applyProtection="1"/>
    <xf numFmtId="3" fontId="0" fillId="0" borderId="2" xfId="0" applyNumberFormat="1" applyBorder="1" applyProtection="1"/>
    <xf numFmtId="0" fontId="0" fillId="0" borderId="14" xfId="0" applyBorder="1" applyProtection="1"/>
    <xf numFmtId="0" fontId="0" fillId="0" borderId="6" xfId="0" applyBorder="1" applyProtection="1"/>
    <xf numFmtId="0" fontId="15" fillId="0" borderId="7" xfId="0" quotePrefix="1" applyNumberFormat="1" applyFont="1" applyBorder="1" applyAlignment="1" applyProtection="1"/>
    <xf numFmtId="3" fontId="13" fillId="2" borderId="2" xfId="0" applyNumberFormat="1" applyFont="1" applyFill="1" applyBorder="1" applyProtection="1"/>
    <xf numFmtId="0" fontId="15" fillId="0" borderId="14" xfId="0" applyFont="1" applyBorder="1" applyProtection="1"/>
    <xf numFmtId="0" fontId="15" fillId="0" borderId="6" xfId="0" applyFont="1" applyBorder="1" applyProtection="1"/>
    <xf numFmtId="0" fontId="15" fillId="0" borderId="7" xfId="0" quotePrefix="1" applyNumberFormat="1" applyFont="1" applyBorder="1" applyProtection="1"/>
    <xf numFmtId="0" fontId="15" fillId="0" borderId="7" xfId="0" applyFont="1" applyBorder="1" applyProtection="1"/>
    <xf numFmtId="0" fontId="0" fillId="0" borderId="9" xfId="0" applyBorder="1" applyProtection="1"/>
    <xf numFmtId="0" fontId="15" fillId="0" borderId="0" xfId="0" quotePrefix="1" applyNumberFormat="1" applyFont="1" applyBorder="1" applyProtection="1"/>
    <xf numFmtId="0" fontId="15" fillId="0" borderId="0" xfId="0" applyFont="1" applyBorder="1" applyProtection="1"/>
    <xf numFmtId="4" fontId="15" fillId="0" borderId="10" xfId="0" applyNumberFormat="1" applyFont="1" applyBorder="1" applyProtection="1"/>
    <xf numFmtId="0" fontId="15" fillId="0" borderId="9" xfId="0" applyFont="1" applyBorder="1" applyProtection="1"/>
    <xf numFmtId="0" fontId="15" fillId="0" borderId="12" xfId="0" applyFont="1" applyBorder="1" applyProtection="1"/>
    <xf numFmtId="0" fontId="15" fillId="0" borderId="11" xfId="0" applyFont="1" applyBorder="1" applyProtection="1"/>
    <xf numFmtId="16" fontId="15" fillId="0" borderId="12" xfId="0" quotePrefix="1" applyNumberFormat="1" applyFont="1" applyBorder="1" applyProtection="1"/>
    <xf numFmtId="0" fontId="14" fillId="0" borderId="4" xfId="0" applyFont="1" applyBorder="1" applyAlignment="1" applyProtection="1"/>
    <xf numFmtId="4" fontId="14" fillId="0" borderId="5" xfId="0" applyNumberFormat="1" applyFont="1" applyBorder="1" applyAlignment="1" applyProtection="1"/>
    <xf numFmtId="0" fontId="0" fillId="0" borderId="9" xfId="0" applyFill="1" applyBorder="1" applyProtection="1"/>
    <xf numFmtId="0" fontId="15" fillId="0" borderId="0" xfId="0" applyFont="1" applyFill="1" applyBorder="1" applyProtection="1"/>
    <xf numFmtId="0" fontId="15" fillId="0" borderId="14" xfId="0" applyFont="1" applyFill="1" applyBorder="1" applyProtection="1"/>
    <xf numFmtId="0" fontId="15" fillId="0" borderId="6" xfId="0" applyFont="1" applyFill="1" applyBorder="1" applyProtection="1"/>
    <xf numFmtId="16" fontId="15" fillId="0" borderId="7" xfId="0" quotePrefix="1" applyNumberFormat="1" applyFont="1" applyFill="1" applyBorder="1" applyProtection="1"/>
    <xf numFmtId="0" fontId="15" fillId="0" borderId="7" xfId="0" applyFont="1" applyFill="1" applyBorder="1" applyProtection="1"/>
    <xf numFmtId="3" fontId="0" fillId="0" borderId="0" xfId="0" applyNumberFormat="1" applyFill="1" applyBorder="1" applyProtection="1"/>
    <xf numFmtId="0" fontId="0" fillId="0" borderId="0" xfId="0" applyFill="1" applyBorder="1" applyProtection="1"/>
    <xf numFmtId="0" fontId="15" fillId="0" borderId="9" xfId="0" applyFont="1" applyFill="1" applyBorder="1" applyProtection="1"/>
    <xf numFmtId="16" fontId="15" fillId="0" borderId="0" xfId="0" quotePrefix="1" applyNumberFormat="1" applyFont="1" applyFill="1" applyBorder="1" applyProtection="1"/>
    <xf numFmtId="0" fontId="15" fillId="0" borderId="0" xfId="0" quotePrefix="1" applyNumberFormat="1" applyFont="1" applyFill="1" applyBorder="1" applyProtection="1"/>
    <xf numFmtId="4" fontId="15" fillId="0" borderId="10" xfId="0" applyNumberFormat="1" applyFont="1" applyFill="1" applyBorder="1" applyProtection="1"/>
    <xf numFmtId="0" fontId="15" fillId="0" borderId="12" xfId="0" applyFont="1" applyFill="1" applyBorder="1" applyProtection="1"/>
    <xf numFmtId="16" fontId="15" fillId="0" borderId="0" xfId="0" quotePrefix="1" applyNumberFormat="1" applyFont="1" applyBorder="1" applyProtection="1"/>
    <xf numFmtId="4" fontId="0" fillId="0" borderId="0" xfId="0" applyNumberFormat="1" applyBorder="1" applyProtection="1"/>
    <xf numFmtId="16" fontId="15" fillId="0" borderId="7" xfId="0" quotePrefix="1" applyNumberFormat="1" applyFont="1" applyBorder="1" applyProtection="1"/>
    <xf numFmtId="14" fontId="15" fillId="0" borderId="0" xfId="0" quotePrefix="1" applyNumberFormat="1" applyFont="1" applyBorder="1" applyProtection="1"/>
    <xf numFmtId="0" fontId="15" fillId="0" borderId="10" xfId="0" applyFont="1" applyBorder="1" applyProtection="1"/>
    <xf numFmtId="0" fontId="14" fillId="0" borderId="7" xfId="0" applyFont="1" applyBorder="1" applyAlignment="1" applyProtection="1"/>
    <xf numFmtId="3" fontId="13" fillId="0" borderId="2" xfId="0" applyNumberFormat="1" applyFont="1" applyBorder="1" applyProtection="1"/>
    <xf numFmtId="0" fontId="15" fillId="0" borderId="13" xfId="0" applyFont="1" applyBorder="1" applyProtection="1"/>
    <xf numFmtId="0" fontId="14" fillId="0" borderId="3" xfId="0" applyFont="1" applyBorder="1" applyAlignment="1" applyProtection="1"/>
    <xf numFmtId="4" fontId="14" fillId="0" borderId="4" xfId="0" applyNumberFormat="1" applyFont="1" applyBorder="1" applyAlignment="1" applyProtection="1"/>
    <xf numFmtId="0" fontId="15" fillId="0" borderId="15" xfId="0" applyFont="1" applyBorder="1" applyProtection="1"/>
    <xf numFmtId="4" fontId="15" fillId="4" borderId="0" xfId="0" applyNumberFormat="1" applyFont="1" applyFill="1" applyBorder="1" applyProtection="1"/>
    <xf numFmtId="0" fontId="15" fillId="0" borderId="0" xfId="0" quotePrefix="1" applyFont="1" applyBorder="1" applyAlignment="1" applyProtection="1">
      <alignment horizontal="left"/>
    </xf>
    <xf numFmtId="169" fontId="15" fillId="0" borderId="2" xfId="2" applyNumberFormat="1" applyFont="1" applyBorder="1" applyAlignment="1" applyProtection="1">
      <alignment horizontal="right" vertical="center" wrapText="1"/>
    </xf>
    <xf numFmtId="168" fontId="6" fillId="0" borderId="2" xfId="2" applyNumberFormat="1" applyFont="1" applyBorder="1" applyAlignment="1">
      <alignment horizontal="right" vertical="center" wrapText="1"/>
    </xf>
    <xf numFmtId="165" fontId="15" fillId="0" borderId="2" xfId="2" applyNumberFormat="1" applyFont="1" applyFill="1" applyBorder="1" applyAlignment="1">
      <alignment horizontal="right" vertical="center"/>
    </xf>
    <xf numFmtId="4" fontId="6" fillId="0" borderId="10" xfId="0" applyNumberFormat="1" applyFont="1" applyBorder="1" applyProtection="1"/>
    <xf numFmtId="3" fontId="6" fillId="2" borderId="2" xfId="0" applyNumberFormat="1" applyFont="1" applyFill="1" applyBorder="1" applyProtection="1"/>
    <xf numFmtId="4" fontId="6" fillId="0" borderId="10" xfId="0" applyNumberFormat="1" applyFont="1" applyFill="1" applyBorder="1" applyProtection="1"/>
    <xf numFmtId="3" fontId="6" fillId="0" borderId="2" xfId="0" applyNumberFormat="1" applyFont="1" applyBorder="1" applyProtection="1"/>
    <xf numFmtId="4" fontId="15" fillId="4" borderId="7" xfId="0" applyNumberFormat="1" applyFont="1" applyFill="1" applyBorder="1" applyProtection="1">
      <protection locked="0"/>
    </xf>
    <xf numFmtId="0" fontId="6" fillId="0" borderId="0" xfId="0" applyFont="1" applyBorder="1" applyProtection="1"/>
    <xf numFmtId="166" fontId="15" fillId="5" borderId="2" xfId="2" applyNumberFormat="1" applyFont="1" applyFill="1" applyBorder="1" applyAlignment="1">
      <alignment horizontal="right" vertical="center" wrapText="1"/>
    </xf>
    <xf numFmtId="0" fontId="14" fillId="0" borderId="3" xfId="0" applyFont="1" applyBorder="1" applyAlignment="1" applyProtection="1">
      <alignment horizontal="left"/>
    </xf>
    <xf numFmtId="0" fontId="14" fillId="0" borderId="4" xfId="0" applyFont="1" applyBorder="1" applyAlignment="1" applyProtection="1">
      <alignment horizontal="left"/>
    </xf>
    <xf numFmtId="14" fontId="6" fillId="0" borderId="0" xfId="0" quotePrefix="1" applyNumberFormat="1" applyFont="1" applyBorder="1" applyProtection="1"/>
    <xf numFmtId="4" fontId="15" fillId="6" borderId="10" xfId="0" applyNumberFormat="1" applyFont="1" applyFill="1" applyBorder="1" applyAlignment="1" applyProtection="1">
      <alignment horizontal="right" vertical="center"/>
    </xf>
    <xf numFmtId="4" fontId="17" fillId="6" borderId="10" xfId="0" applyNumberFormat="1" applyFont="1" applyFill="1" applyBorder="1" applyAlignment="1" applyProtection="1">
      <alignment horizontal="right" vertical="center"/>
    </xf>
    <xf numFmtId="0" fontId="12" fillId="3" borderId="0" xfId="0" applyFont="1" applyFill="1" applyBorder="1" applyAlignment="1" applyProtection="1">
      <alignment horizontal="left"/>
    </xf>
    <xf numFmtId="0" fontId="14" fillId="0" borderId="5" xfId="0" applyFont="1" applyBorder="1" applyAlignment="1" applyProtection="1"/>
    <xf numFmtId="0" fontId="14" fillId="0" borderId="2" xfId="0" applyFont="1" applyBorder="1" applyAlignment="1" applyProtection="1">
      <alignment horizontal="center" vertical="center" wrapText="1"/>
    </xf>
    <xf numFmtId="0" fontId="9" fillId="0" borderId="0" xfId="0" applyFont="1" applyAlignment="1" applyProtection="1">
      <alignment wrapText="1"/>
    </xf>
    <xf numFmtId="0" fontId="10" fillId="0" borderId="9" xfId="0" applyFont="1" applyFill="1" applyBorder="1" applyAlignment="1" applyProtection="1">
      <alignment horizontal="left" wrapText="1"/>
    </xf>
    <xf numFmtId="0" fontId="10" fillId="0" borderId="0" xfId="0" applyFont="1" applyFill="1" applyBorder="1" applyAlignment="1" applyProtection="1">
      <alignment horizontal="left" wrapText="1"/>
    </xf>
    <xf numFmtId="4" fontId="14" fillId="0" borderId="2" xfId="0" applyNumberFormat="1" applyFont="1" applyBorder="1" applyAlignment="1" applyProtection="1">
      <alignment horizontal="center" vertical="center"/>
    </xf>
    <xf numFmtId="0" fontId="0" fillId="0" borderId="0" xfId="0" applyAlignment="1" applyProtection="1">
      <alignment wrapText="1"/>
    </xf>
    <xf numFmtId="3" fontId="14" fillId="0" borderId="2" xfId="0" applyNumberFormat="1" applyFont="1" applyBorder="1" applyAlignment="1" applyProtection="1">
      <alignment horizontal="center" vertical="center"/>
    </xf>
    <xf numFmtId="0" fontId="14" fillId="0" borderId="9" xfId="0" applyFont="1" applyBorder="1" applyAlignment="1" applyProtection="1">
      <alignment horizontal="left" vertical="center"/>
    </xf>
    <xf numFmtId="0" fontId="15" fillId="0" borderId="0" xfId="0" applyFont="1" applyBorder="1" applyAlignment="1" applyProtection="1"/>
    <xf numFmtId="4" fontId="17" fillId="0" borderId="10" xfId="0" applyNumberFormat="1" applyFont="1" applyFill="1" applyBorder="1" applyAlignment="1" applyProtection="1">
      <alignment horizontal="right" vertical="center"/>
    </xf>
    <xf numFmtId="0" fontId="9" fillId="0" borderId="0" xfId="0" applyFont="1" applyProtection="1"/>
    <xf numFmtId="4" fontId="17" fillId="0" borderId="17" xfId="0" applyNumberFormat="1" applyFont="1" applyFill="1" applyBorder="1" applyAlignment="1" applyProtection="1">
      <alignment horizontal="right" vertical="center"/>
    </xf>
    <xf numFmtId="0" fontId="14" fillId="0" borderId="3" xfId="0" applyFont="1" applyBorder="1" applyAlignment="1" applyProtection="1">
      <alignment horizontal="left" vertical="center"/>
    </xf>
    <xf numFmtId="4" fontId="14" fillId="0" borderId="5" xfId="0" applyNumberFormat="1" applyFont="1" applyBorder="1" applyAlignment="1" applyProtection="1">
      <alignment horizontal="right" vertical="center"/>
    </xf>
    <xf numFmtId="0" fontId="14" fillId="0" borderId="5" xfId="0" quotePrefix="1" applyFont="1" applyBorder="1" applyAlignment="1" applyProtection="1"/>
    <xf numFmtId="0" fontId="9" fillId="0" borderId="4" xfId="0" applyFont="1" applyBorder="1" applyProtection="1"/>
    <xf numFmtId="0" fontId="14" fillId="0" borderId="4" xfId="0" applyFont="1" applyBorder="1" applyAlignment="1" applyProtection="1">
      <alignment horizontal="right" vertical="center"/>
    </xf>
    <xf numFmtId="0" fontId="14" fillId="0" borderId="5" xfId="0" applyFont="1" applyBorder="1" applyAlignment="1" applyProtection="1">
      <alignment horizontal="right" vertical="center"/>
    </xf>
    <xf numFmtId="0" fontId="13" fillId="0" borderId="9" xfId="0" applyFont="1" applyBorder="1" applyAlignment="1" applyProtection="1">
      <alignment horizontal="left" vertical="center"/>
    </xf>
    <xf numFmtId="0" fontId="14" fillId="0" borderId="0" xfId="0" applyFont="1" applyBorder="1" applyAlignment="1" applyProtection="1"/>
    <xf numFmtId="4" fontId="14" fillId="0" borderId="0" xfId="0" applyNumberFormat="1" applyFont="1" applyBorder="1" applyAlignment="1" applyProtection="1">
      <alignment horizontal="right" vertical="center"/>
    </xf>
    <xf numFmtId="4" fontId="14" fillId="0" borderId="10" xfId="0" applyNumberFormat="1" applyFont="1" applyBorder="1" applyAlignment="1" applyProtection="1">
      <alignment horizontal="right" vertical="center"/>
    </xf>
    <xf numFmtId="0" fontId="14" fillId="0" borderId="9" xfId="0" applyFont="1" applyBorder="1" applyAlignment="1" applyProtection="1"/>
    <xf numFmtId="0" fontId="0" fillId="0" borderId="0" xfId="0" applyProtection="1"/>
    <xf numFmtId="0" fontId="10" fillId="0" borderId="3" xfId="0" applyFont="1" applyFill="1" applyBorder="1" applyAlignment="1" applyProtection="1">
      <alignment horizontal="left" wrapText="1"/>
    </xf>
    <xf numFmtId="0" fontId="10" fillId="0" borderId="5" xfId="0" applyFont="1" applyFill="1" applyBorder="1" applyAlignment="1" applyProtection="1">
      <alignment horizontal="left"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6" fillId="0" borderId="0" xfId="0" quotePrefix="1" applyFont="1" applyBorder="1" applyAlignment="1" applyProtection="1">
      <alignment wrapText="1"/>
    </xf>
    <xf numFmtId="4" fontId="0" fillId="0" borderId="0" xfId="0" applyNumberFormat="1" applyProtection="1"/>
    <xf numFmtId="0" fontId="18" fillId="0" borderId="12" xfId="0" applyFont="1" applyFill="1" applyBorder="1" applyAlignment="1" applyProtection="1">
      <alignment vertical="center"/>
    </xf>
    <xf numFmtId="0" fontId="12" fillId="0" borderId="12" xfId="0" applyFont="1" applyFill="1" applyBorder="1" applyAlignment="1" applyProtection="1">
      <alignment vertical="center"/>
    </xf>
    <xf numFmtId="0" fontId="12" fillId="3" borderId="16" xfId="0" applyFont="1" applyFill="1" applyBorder="1" applyAlignment="1" applyProtection="1">
      <alignment horizontal="center" vertical="center"/>
    </xf>
    <xf numFmtId="0" fontId="15" fillId="0" borderId="0" xfId="0" applyFont="1" applyBorder="1" applyAlignment="1" applyProtection="1">
      <alignment horizontal="center" vertical="center"/>
    </xf>
    <xf numFmtId="0" fontId="14" fillId="0" borderId="3" xfId="0" applyFont="1" applyBorder="1" applyAlignment="1" applyProtection="1">
      <alignment horizontal="center" vertical="center" wrapText="1"/>
    </xf>
    <xf numFmtId="0" fontId="9" fillId="0" borderId="0" xfId="0" applyFont="1" applyAlignment="1" applyProtection="1">
      <alignment horizontal="center"/>
    </xf>
    <xf numFmtId="0" fontId="15" fillId="0" borderId="14" xfId="0" applyFont="1" applyBorder="1" applyAlignment="1" applyProtection="1">
      <alignment horizontal="center" vertical="center"/>
    </xf>
    <xf numFmtId="0" fontId="21" fillId="0" borderId="14" xfId="0" applyFont="1" applyBorder="1" applyAlignment="1" applyProtection="1">
      <alignment horizontal="center" vertical="center"/>
    </xf>
    <xf numFmtId="0" fontId="14" fillId="0" borderId="6" xfId="0" applyFont="1" applyBorder="1" applyAlignment="1" applyProtection="1">
      <alignment horizontal="left" vertical="center"/>
    </xf>
    <xf numFmtId="0" fontId="14" fillId="0" borderId="2" xfId="0" applyFont="1" applyBorder="1" applyAlignment="1" applyProtection="1"/>
    <xf numFmtId="0" fontId="15" fillId="0" borderId="14" xfId="0" applyFont="1" applyBorder="1" applyAlignment="1" applyProtection="1"/>
    <xf numFmtId="4" fontId="9" fillId="0" borderId="0" xfId="0" applyNumberFormat="1" applyFont="1" applyProtection="1"/>
    <xf numFmtId="0" fontId="14" fillId="0" borderId="3" xfId="0" applyFont="1" applyBorder="1" applyAlignment="1" applyProtection="1">
      <alignment horizontal="right" vertical="center"/>
    </xf>
    <xf numFmtId="4" fontId="14" fillId="0" borderId="2" xfId="0" applyNumberFormat="1" applyFont="1" applyBorder="1" applyAlignment="1" applyProtection="1">
      <alignment horizontal="right" vertical="center"/>
    </xf>
    <xf numFmtId="3" fontId="9" fillId="0" borderId="0" xfId="0" applyNumberFormat="1" applyFont="1" applyProtection="1"/>
    <xf numFmtId="0" fontId="18"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2" fillId="3" borderId="16" xfId="0" applyFont="1" applyFill="1" applyBorder="1" applyAlignment="1" applyProtection="1">
      <alignment horizontal="center" vertical="center" wrapText="1"/>
    </xf>
    <xf numFmtId="0" fontId="15" fillId="0" borderId="3" xfId="0" applyFont="1" applyBorder="1" applyAlignment="1" applyProtection="1"/>
    <xf numFmtId="0" fontId="15" fillId="0" borderId="2" xfId="0" applyFont="1" applyBorder="1" applyAlignment="1" applyProtection="1">
      <alignment horizontal="center" vertical="center"/>
    </xf>
    <xf numFmtId="0" fontId="14" fillId="0" borderId="2" xfId="0" applyFont="1" applyBorder="1" applyAlignment="1" applyProtection="1">
      <alignment horizontal="left" vertical="center" wrapText="1"/>
    </xf>
    <xf numFmtId="168" fontId="15" fillId="0" borderId="2" xfId="2" applyNumberFormat="1" applyFont="1" applyBorder="1" applyAlignment="1" applyProtection="1">
      <alignment horizontal="right" vertical="center" wrapText="1"/>
    </xf>
    <xf numFmtId="0" fontId="14" fillId="0" borderId="2" xfId="0" applyFont="1" applyBorder="1" applyAlignment="1" applyProtection="1">
      <alignment horizontal="left" vertical="center"/>
    </xf>
    <xf numFmtId="0" fontId="14" fillId="0" borderId="2" xfId="0" applyFont="1" applyBorder="1" applyAlignment="1" applyProtection="1">
      <alignment horizontal="right" vertical="center"/>
    </xf>
    <xf numFmtId="14" fontId="0" fillId="0" borderId="0" xfId="0" quotePrefix="1" applyNumberFormat="1" applyProtection="1"/>
    <xf numFmtId="0" fontId="6" fillId="0" borderId="9" xfId="0" applyFont="1" applyBorder="1" applyAlignment="1" applyProtection="1"/>
    <xf numFmtId="0" fontId="15" fillId="0" borderId="9" xfId="0" applyFont="1" applyBorder="1" applyAlignment="1" applyProtection="1"/>
    <xf numFmtId="0" fontId="5" fillId="0" borderId="0" xfId="0" applyFont="1" applyFill="1" applyBorder="1" applyAlignment="1" applyProtection="1">
      <alignment horizontal="left"/>
    </xf>
    <xf numFmtId="4" fontId="4" fillId="0" borderId="0" xfId="0" applyNumberFormat="1" applyFont="1" applyFill="1" applyBorder="1" applyAlignment="1" applyProtection="1"/>
    <xf numFmtId="0" fontId="4" fillId="0" borderId="0" xfId="0" applyFont="1" applyFill="1" applyBorder="1" applyAlignment="1" applyProtection="1"/>
    <xf numFmtId="0" fontId="14" fillId="0" borderId="3" xfId="0" applyFont="1" applyBorder="1" applyAlignment="1" applyProtection="1">
      <alignment horizontal="left"/>
    </xf>
    <xf numFmtId="0" fontId="14" fillId="0" borderId="4" xfId="0" applyFont="1" applyBorder="1" applyAlignment="1" applyProtection="1">
      <alignment horizontal="left"/>
    </xf>
    <xf numFmtId="0" fontId="14" fillId="0" borderId="5" xfId="0" applyFont="1" applyBorder="1" applyAlignment="1" applyProtection="1">
      <alignment horizontal="left"/>
    </xf>
    <xf numFmtId="3" fontId="0" fillId="0" borderId="12" xfId="0" applyNumberFormat="1" applyBorder="1" applyProtection="1"/>
    <xf numFmtId="49" fontId="6" fillId="0" borderId="2" xfId="0" applyNumberFormat="1" applyFont="1" applyBorder="1" applyAlignment="1">
      <alignment horizontal="left" vertical="center" wrapText="1"/>
    </xf>
    <xf numFmtId="4" fontId="6" fillId="4" borderId="5" xfId="0" applyNumberFormat="1" applyFont="1" applyFill="1" applyBorder="1" applyProtection="1">
      <protection locked="0"/>
    </xf>
    <xf numFmtId="0" fontId="1" fillId="0" borderId="0" xfId="0" applyFont="1" applyBorder="1" applyProtection="1"/>
    <xf numFmtId="16" fontId="6" fillId="0" borderId="0" xfId="0" quotePrefix="1" applyNumberFormat="1" applyFont="1" applyBorder="1" applyProtection="1"/>
    <xf numFmtId="0" fontId="6" fillId="0" borderId="0" xfId="0" quotePrefix="1" applyNumberFormat="1" applyFont="1" applyBorder="1" applyProtection="1"/>
    <xf numFmtId="0" fontId="14" fillId="0" borderId="3" xfId="0" applyFont="1" applyBorder="1" applyAlignment="1" applyProtection="1">
      <alignment horizontal="left"/>
    </xf>
    <xf numFmtId="0" fontId="14" fillId="0" borderId="4" xfId="0" applyFont="1" applyBorder="1" applyAlignment="1" applyProtection="1">
      <alignment horizontal="left"/>
    </xf>
    <xf numFmtId="0" fontId="14" fillId="0" borderId="5" xfId="0" applyFont="1" applyBorder="1" applyAlignment="1" applyProtection="1">
      <alignment horizontal="left"/>
    </xf>
    <xf numFmtId="0" fontId="12" fillId="3" borderId="3" xfId="0" applyFont="1" applyFill="1" applyBorder="1" applyAlignment="1" applyProtection="1">
      <alignment horizontal="right"/>
    </xf>
    <xf numFmtId="0" fontId="12" fillId="3" borderId="4" xfId="0" applyFont="1" applyFill="1" applyBorder="1" applyAlignment="1" applyProtection="1">
      <alignment horizontal="right"/>
    </xf>
    <xf numFmtId="0" fontId="12" fillId="3" borderId="5" xfId="0" applyFont="1" applyFill="1" applyBorder="1" applyAlignment="1" applyProtection="1">
      <alignment horizontal="right"/>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12" fillId="3" borderId="2" xfId="0" applyFont="1" applyFill="1" applyBorder="1" applyAlignment="1" applyProtection="1">
      <alignment horizontal="left"/>
    </xf>
    <xf numFmtId="0" fontId="12" fillId="3" borderId="16" xfId="0" applyFont="1" applyFill="1" applyBorder="1" applyAlignment="1" applyProtection="1">
      <alignment horizontal="left"/>
    </xf>
    <xf numFmtId="0" fontId="6" fillId="0" borderId="9" xfId="0" applyFont="1" applyBorder="1" applyAlignment="1" applyProtection="1">
      <alignment horizontal="left" vertical="center"/>
    </xf>
    <xf numFmtId="0" fontId="15" fillId="0" borderId="0" xfId="0" applyFont="1" applyBorder="1" applyAlignment="1" applyProtection="1">
      <alignment horizontal="left" vertical="center"/>
    </xf>
    <xf numFmtId="0" fontId="14" fillId="0" borderId="3" xfId="0" applyFont="1" applyBorder="1" applyAlignment="1" applyProtection="1">
      <alignment horizontal="left" vertical="center"/>
    </xf>
    <xf numFmtId="0" fontId="14" fillId="0" borderId="4" xfId="0" applyFont="1" applyBorder="1" applyAlignment="1" applyProtection="1">
      <alignment horizontal="left" vertical="center"/>
    </xf>
    <xf numFmtId="0" fontId="15" fillId="0" borderId="9" xfId="0" applyFont="1" applyBorder="1" applyAlignment="1" applyProtection="1">
      <alignment horizontal="left" vertical="center"/>
    </xf>
    <xf numFmtId="0" fontId="12" fillId="3" borderId="3"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3" borderId="6" xfId="0" applyFont="1" applyFill="1" applyBorder="1" applyAlignment="1" applyProtection="1">
      <alignment horizontal="center" vertical="center" wrapText="1"/>
    </xf>
    <xf numFmtId="0" fontId="12" fillId="3" borderId="7" xfId="0" applyFont="1" applyFill="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15" fillId="0" borderId="16" xfId="0" applyFont="1" applyBorder="1" applyAlignment="1" applyProtection="1">
      <alignment horizontal="center"/>
    </xf>
    <xf numFmtId="0" fontId="15" fillId="0" borderId="15" xfId="0" applyFont="1" applyBorder="1" applyAlignment="1" applyProtection="1">
      <alignment horizontal="center"/>
    </xf>
    <xf numFmtId="49" fontId="20" fillId="3" borderId="3" xfId="0" applyNumberFormat="1" applyFont="1" applyFill="1" applyBorder="1" applyAlignment="1">
      <alignment horizontal="left" vertical="center" wrapText="1"/>
    </xf>
    <xf numFmtId="49" fontId="20" fillId="3" borderId="4" xfId="0" applyNumberFormat="1" applyFont="1" applyFill="1" applyBorder="1" applyAlignment="1">
      <alignment horizontal="left" vertical="center" wrapText="1"/>
    </xf>
    <xf numFmtId="49" fontId="20" fillId="3" borderId="5" xfId="0" applyNumberFormat="1" applyFont="1" applyFill="1" applyBorder="1" applyAlignment="1">
      <alignment horizontal="left" vertical="center" wrapText="1"/>
    </xf>
  </cellXfs>
  <cellStyles count="3">
    <cellStyle name="Komma" xfId="2" builtinId="3"/>
    <cellStyle name="Prozent" xfId="1" builtinId="5"/>
    <cellStyle name="Standard" xfId="0" builtinId="0"/>
  </cellStyles>
  <dxfs count="1">
    <dxf>
      <fill>
        <patternFill>
          <bgColor theme="9"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44526E"/>
      <rgbColor rgb="00556688"/>
      <rgbColor rgb="006E80B0"/>
      <rgbColor rgb="009FABC9"/>
      <rgbColor rgb="00D3D8F0"/>
      <rgbColor rgb="00000000"/>
      <rgbColor rgb="00000000"/>
      <rgbColor rgb="00000000"/>
      <rgbColor rgb="00000000"/>
      <rgbColor rgb="00FFCC99"/>
      <rgbColor rgb="00FFBC79"/>
      <rgbColor rgb="00FF9045"/>
      <rgbColor rgb="00C24F00"/>
      <rgbColor rgb="00000000"/>
      <rgbColor rgb="00000000"/>
      <rgbColor rgb="0000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CA3AF"/>
      <color rgb="FF00A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showGridLines="0" tabSelected="1" zoomScaleNormal="100" workbookViewId="0">
      <pane ySplit="1" topLeftCell="A2" activePane="bottomLeft" state="frozen"/>
      <selection pane="bottomLeft" activeCell="Q7" sqref="Q7"/>
    </sheetView>
  </sheetViews>
  <sheetFormatPr baseColWidth="10" defaultColWidth="11.42578125" defaultRowHeight="12.75"/>
  <cols>
    <col min="1" max="1" width="2.7109375" style="41" customWidth="1"/>
    <col min="2" max="2" width="3.7109375" style="41" customWidth="1"/>
    <col min="3" max="3" width="5.85546875" style="41" customWidth="1"/>
    <col min="4" max="4" width="7.42578125" style="41" customWidth="1"/>
    <col min="5" max="5" width="54.42578125" style="41" customWidth="1"/>
    <col min="6" max="6" width="13.7109375" style="41" bestFit="1" customWidth="1"/>
    <col min="7" max="7" width="13.85546875" style="41" hidden="1" customWidth="1"/>
    <col min="8" max="8" width="1.28515625" style="41" customWidth="1"/>
    <col min="9" max="9" width="2.5703125" style="41" customWidth="1"/>
    <col min="10" max="10" width="4.7109375" style="41" customWidth="1"/>
    <col min="11" max="11" width="5" style="41" customWidth="1"/>
    <col min="12" max="12" width="11.42578125" style="41"/>
    <col min="13" max="13" width="53.7109375" style="41" customWidth="1"/>
    <col min="14" max="14" width="17.5703125" style="41" bestFit="1" customWidth="1"/>
    <col min="15" max="15" width="13.7109375" style="41" hidden="1" customWidth="1"/>
    <col min="16" max="16" width="17.5703125" style="41" customWidth="1"/>
    <col min="17" max="17" width="11.42578125" style="41"/>
    <col min="18" max="18" width="12.7109375" style="41" bestFit="1" customWidth="1"/>
    <col min="19" max="16384" width="11.42578125" style="41"/>
  </cols>
  <sheetData>
    <row r="1" spans="1:19" s="35" customFormat="1">
      <c r="A1" s="182" t="s">
        <v>1</v>
      </c>
      <c r="B1" s="182"/>
      <c r="C1" s="182"/>
      <c r="D1" s="182"/>
      <c r="E1" s="182"/>
      <c r="F1" s="182"/>
      <c r="G1" s="183"/>
      <c r="H1" s="183"/>
      <c r="I1" s="176" t="s">
        <v>56</v>
      </c>
      <c r="J1" s="177"/>
      <c r="K1" s="177"/>
      <c r="L1" s="177"/>
      <c r="M1" s="177"/>
      <c r="N1" s="178"/>
    </row>
    <row r="2" spans="1:19" ht="9" customHeight="1">
      <c r="A2" s="36"/>
      <c r="B2" s="37"/>
      <c r="C2" s="37"/>
      <c r="D2" s="37"/>
      <c r="E2" s="37"/>
      <c r="F2" s="37"/>
      <c r="G2" s="38"/>
      <c r="H2" s="39"/>
      <c r="I2" s="179"/>
      <c r="J2" s="180"/>
      <c r="K2" s="180"/>
      <c r="L2" s="180"/>
      <c r="M2" s="180"/>
      <c r="N2" s="181"/>
      <c r="O2" s="40"/>
    </row>
    <row r="3" spans="1:19">
      <c r="A3" s="173" t="s">
        <v>387</v>
      </c>
      <c r="B3" s="174" t="s">
        <v>114</v>
      </c>
      <c r="C3" s="174"/>
      <c r="D3" s="174"/>
      <c r="E3" s="174"/>
      <c r="F3" s="169"/>
      <c r="G3" s="167"/>
      <c r="H3" s="43"/>
      <c r="I3" s="164" t="s">
        <v>279</v>
      </c>
      <c r="J3" s="165"/>
      <c r="K3" s="165"/>
      <c r="L3" s="165"/>
      <c r="M3" s="165"/>
      <c r="N3" s="166"/>
      <c r="O3" s="40"/>
    </row>
    <row r="4" spans="1:19">
      <c r="A4" s="173" t="s">
        <v>278</v>
      </c>
      <c r="B4" s="174"/>
      <c r="C4" s="174"/>
      <c r="D4" s="174"/>
      <c r="E4" s="174"/>
      <c r="F4" s="175"/>
      <c r="G4" s="42"/>
      <c r="H4" s="43"/>
      <c r="I4" s="48"/>
      <c r="J4" s="49" t="s">
        <v>87</v>
      </c>
      <c r="K4" s="50" t="s">
        <v>57</v>
      </c>
      <c r="L4" s="50"/>
      <c r="M4" s="50"/>
      <c r="N4" s="5"/>
      <c r="O4" s="40"/>
      <c r="P4" s="94"/>
      <c r="Q4" s="95" t="s">
        <v>393</v>
      </c>
    </row>
    <row r="5" spans="1:19">
      <c r="A5" s="44"/>
      <c r="B5" s="45" t="s">
        <v>87</v>
      </c>
      <c r="C5" s="45" t="s">
        <v>91</v>
      </c>
      <c r="D5" s="45"/>
      <c r="E5" s="45"/>
      <c r="F5" s="5"/>
      <c r="G5" s="46">
        <f>Anlagenspiegel!L6</f>
        <v>0</v>
      </c>
      <c r="H5" s="47"/>
      <c r="I5" s="55"/>
      <c r="J5" s="52" t="s">
        <v>88</v>
      </c>
      <c r="K5" s="53" t="s">
        <v>58</v>
      </c>
      <c r="L5" s="53"/>
      <c r="M5" s="53"/>
      <c r="N5" s="6"/>
      <c r="O5" s="40"/>
    </row>
    <row r="6" spans="1:19">
      <c r="A6" s="51"/>
      <c r="B6" s="52" t="s">
        <v>88</v>
      </c>
      <c r="C6" s="53" t="s">
        <v>3</v>
      </c>
      <c r="D6" s="53"/>
      <c r="E6" s="53"/>
      <c r="F6" s="54"/>
      <c r="G6" s="90"/>
      <c r="H6" s="47"/>
      <c r="I6" s="55"/>
      <c r="J6" s="52" t="s">
        <v>89</v>
      </c>
      <c r="K6" s="53" t="s">
        <v>59</v>
      </c>
      <c r="L6" s="53"/>
      <c r="M6" s="53"/>
      <c r="N6" s="6"/>
      <c r="O6" s="40"/>
      <c r="P6" s="8"/>
      <c r="Q6" s="95" t="s">
        <v>390</v>
      </c>
    </row>
    <row r="7" spans="1:19">
      <c r="A7" s="51"/>
      <c r="B7" s="53"/>
      <c r="C7" s="52" t="s">
        <v>90</v>
      </c>
      <c r="D7" s="53" t="s">
        <v>86</v>
      </c>
      <c r="E7" s="53"/>
      <c r="F7" s="54"/>
      <c r="G7" s="90"/>
      <c r="H7" s="47"/>
      <c r="I7" s="55"/>
      <c r="J7" s="171" t="s">
        <v>119</v>
      </c>
      <c r="K7" s="95" t="s">
        <v>389</v>
      </c>
      <c r="L7" s="53"/>
      <c r="M7" s="53"/>
      <c r="N7" s="6"/>
      <c r="O7" s="40"/>
      <c r="P7" s="8"/>
      <c r="Q7" s="95" t="s">
        <v>392</v>
      </c>
    </row>
    <row r="8" spans="1:19">
      <c r="A8" s="51"/>
      <c r="B8" s="53"/>
      <c r="C8" s="53"/>
      <c r="D8" s="53" t="s">
        <v>4</v>
      </c>
      <c r="E8" s="53" t="s">
        <v>5</v>
      </c>
      <c r="F8" s="6"/>
      <c r="G8" s="91">
        <f>Anlagenspiegel!L9</f>
        <v>0</v>
      </c>
      <c r="H8" s="47"/>
      <c r="I8" s="55"/>
      <c r="J8" s="172" t="s">
        <v>394</v>
      </c>
      <c r="K8" s="56" t="s">
        <v>60</v>
      </c>
      <c r="L8" s="56"/>
      <c r="M8" s="56"/>
      <c r="N8" s="7"/>
      <c r="O8" s="40"/>
    </row>
    <row r="9" spans="1:19">
      <c r="A9" s="51"/>
      <c r="B9" s="53"/>
      <c r="C9" s="53"/>
      <c r="D9" s="53" t="s">
        <v>6</v>
      </c>
      <c r="E9" s="53" t="s">
        <v>7</v>
      </c>
      <c r="F9" s="6"/>
      <c r="G9" s="91">
        <f>Anlagenspiegel!L10</f>
        <v>0</v>
      </c>
      <c r="H9" s="47"/>
      <c r="I9" s="57"/>
      <c r="J9" s="58"/>
      <c r="K9" s="59" t="s">
        <v>232</v>
      </c>
      <c r="L9" s="59"/>
      <c r="M9" s="59"/>
      <c r="N9" s="60">
        <f>N4+N5+N6+N7+N8</f>
        <v>0</v>
      </c>
      <c r="O9" s="91">
        <f>Ergebnisrechnung!F30</f>
        <v>0</v>
      </c>
    </row>
    <row r="10" spans="1:19">
      <c r="A10" s="51"/>
      <c r="B10" s="53"/>
      <c r="C10" s="53"/>
      <c r="D10" s="53" t="s">
        <v>8</v>
      </c>
      <c r="E10" s="53" t="s">
        <v>9</v>
      </c>
      <c r="F10" s="6"/>
      <c r="G10" s="91">
        <f>Anlagenspiegel!L11</f>
        <v>0</v>
      </c>
      <c r="H10" s="47"/>
      <c r="I10" s="164" t="s">
        <v>283</v>
      </c>
      <c r="J10" s="165"/>
      <c r="K10" s="165"/>
      <c r="L10" s="165"/>
      <c r="M10" s="165"/>
      <c r="N10" s="166"/>
      <c r="O10" s="60">
        <f>O5+O6+O8+O9</f>
        <v>0</v>
      </c>
    </row>
    <row r="11" spans="1:19" s="68" customFormat="1">
      <c r="A11" s="61"/>
      <c r="B11" s="62"/>
      <c r="C11" s="62"/>
      <c r="D11" s="62" t="s">
        <v>10</v>
      </c>
      <c r="E11" s="62" t="s">
        <v>11</v>
      </c>
      <c r="F11" s="6"/>
      <c r="G11" s="91">
        <f>Anlagenspiegel!L12</f>
        <v>0</v>
      </c>
      <c r="H11" s="63"/>
      <c r="I11" s="64"/>
      <c r="J11" s="65" t="s">
        <v>106</v>
      </c>
      <c r="K11" s="66" t="s">
        <v>61</v>
      </c>
      <c r="L11" s="66"/>
      <c r="M11" s="66"/>
      <c r="N11" s="5"/>
      <c r="O11" s="40"/>
      <c r="P11" s="41"/>
      <c r="Q11" s="41"/>
      <c r="R11" s="41"/>
      <c r="S11" s="41"/>
    </row>
    <row r="12" spans="1:19" s="68" customFormat="1">
      <c r="A12" s="61"/>
      <c r="B12" s="62"/>
      <c r="C12" s="62"/>
      <c r="D12" s="59" t="s">
        <v>232</v>
      </c>
      <c r="E12" s="59"/>
      <c r="F12" s="60">
        <f>SUM(F8:F11)</f>
        <v>0</v>
      </c>
      <c r="G12" s="60">
        <f>SUM(G8:G11)</f>
        <v>0</v>
      </c>
      <c r="H12" s="63"/>
      <c r="I12" s="69"/>
      <c r="J12" s="70" t="s">
        <v>107</v>
      </c>
      <c r="K12" s="62" t="s">
        <v>62</v>
      </c>
      <c r="L12" s="62"/>
      <c r="M12" s="62"/>
      <c r="N12" s="6"/>
      <c r="O12" s="67"/>
    </row>
    <row r="13" spans="1:19" s="68" customFormat="1">
      <c r="A13" s="61"/>
      <c r="B13" s="62"/>
      <c r="C13" s="71" t="s">
        <v>92</v>
      </c>
      <c r="D13" s="62" t="s">
        <v>117</v>
      </c>
      <c r="E13" s="62"/>
      <c r="F13" s="72"/>
      <c r="G13" s="92"/>
      <c r="H13" s="63"/>
      <c r="I13" s="69"/>
      <c r="J13" s="70" t="s">
        <v>108</v>
      </c>
      <c r="K13" s="62" t="s">
        <v>63</v>
      </c>
      <c r="L13" s="62"/>
      <c r="M13" s="62"/>
      <c r="N13" s="6"/>
      <c r="O13" s="67"/>
    </row>
    <row r="14" spans="1:19" s="68" customFormat="1">
      <c r="A14" s="61"/>
      <c r="B14" s="62"/>
      <c r="C14" s="62"/>
      <c r="D14" s="62" t="s">
        <v>12</v>
      </c>
      <c r="E14" s="62" t="s">
        <v>13</v>
      </c>
      <c r="F14" s="6"/>
      <c r="G14" s="91">
        <f>Anlagenspiegel!L14</f>
        <v>0</v>
      </c>
      <c r="H14" s="63"/>
      <c r="I14" s="69"/>
      <c r="J14" s="70" t="s">
        <v>113</v>
      </c>
      <c r="K14" s="73" t="s">
        <v>64</v>
      </c>
      <c r="L14" s="73"/>
      <c r="M14" s="73"/>
      <c r="N14" s="7"/>
      <c r="O14" s="67"/>
    </row>
    <row r="15" spans="1:19">
      <c r="A15" s="51"/>
      <c r="B15" s="53"/>
      <c r="C15" s="53"/>
      <c r="D15" s="53" t="s">
        <v>14</v>
      </c>
      <c r="E15" s="53" t="s">
        <v>15</v>
      </c>
      <c r="F15" s="6"/>
      <c r="G15" s="91">
        <f>Anlagenspiegel!L15</f>
        <v>0</v>
      </c>
      <c r="H15" s="47"/>
      <c r="I15" s="55"/>
      <c r="J15" s="74"/>
      <c r="K15" s="59" t="s">
        <v>232</v>
      </c>
      <c r="L15" s="59"/>
      <c r="M15" s="59"/>
      <c r="N15" s="60">
        <f>SUM(N11:N14)</f>
        <v>0</v>
      </c>
      <c r="O15" s="67"/>
      <c r="P15" s="68"/>
      <c r="Q15" s="68"/>
      <c r="R15" s="68"/>
      <c r="S15" s="68"/>
    </row>
    <row r="16" spans="1:19">
      <c r="A16" s="51"/>
      <c r="B16" s="53"/>
      <c r="C16" s="53"/>
      <c r="D16" s="53" t="s">
        <v>16</v>
      </c>
      <c r="E16" s="53" t="s">
        <v>17</v>
      </c>
      <c r="F16" s="6"/>
      <c r="G16" s="91">
        <f>Anlagenspiegel!L16</f>
        <v>0</v>
      </c>
      <c r="H16" s="47"/>
      <c r="I16" s="164" t="s">
        <v>284</v>
      </c>
      <c r="J16" s="165"/>
      <c r="K16" s="165"/>
      <c r="L16" s="165"/>
      <c r="M16" s="165"/>
      <c r="N16" s="166"/>
      <c r="O16" s="60">
        <f>SUM(O12:O15)</f>
        <v>0</v>
      </c>
      <c r="R16" s="75"/>
    </row>
    <row r="17" spans="1:17">
      <c r="A17" s="51"/>
      <c r="B17" s="53"/>
      <c r="C17" s="53"/>
      <c r="D17" s="53" t="s">
        <v>18</v>
      </c>
      <c r="E17" s="53" t="s">
        <v>19</v>
      </c>
      <c r="F17" s="6"/>
      <c r="G17" s="91">
        <f>Anlagenspiegel!L17</f>
        <v>0</v>
      </c>
      <c r="H17" s="47"/>
      <c r="I17" s="48"/>
      <c r="J17" s="76" t="s">
        <v>120</v>
      </c>
      <c r="K17" s="50" t="s">
        <v>65</v>
      </c>
      <c r="L17" s="50"/>
      <c r="M17" s="50"/>
      <c r="N17" s="5"/>
      <c r="O17" s="40"/>
    </row>
    <row r="18" spans="1:17">
      <c r="A18" s="51"/>
      <c r="B18" s="53"/>
      <c r="C18" s="53"/>
      <c r="D18" s="59" t="s">
        <v>232</v>
      </c>
      <c r="E18" s="59"/>
      <c r="F18" s="60">
        <f>SUM(F14:F17)</f>
        <v>0</v>
      </c>
      <c r="G18" s="60">
        <f>SUM(G14:G17)</f>
        <v>0</v>
      </c>
      <c r="H18" s="47"/>
      <c r="I18" s="55"/>
      <c r="J18" s="74" t="s">
        <v>121</v>
      </c>
      <c r="K18" s="53" t="s">
        <v>66</v>
      </c>
      <c r="L18" s="53"/>
      <c r="M18" s="53"/>
      <c r="N18" s="6"/>
      <c r="O18" s="40"/>
    </row>
    <row r="19" spans="1:17">
      <c r="A19" s="51"/>
      <c r="B19" s="53"/>
      <c r="C19" s="77" t="s">
        <v>94</v>
      </c>
      <c r="D19" s="53" t="s">
        <v>93</v>
      </c>
      <c r="E19" s="53"/>
      <c r="F19" s="54"/>
      <c r="G19" s="92"/>
      <c r="H19" s="47"/>
      <c r="I19" s="55"/>
      <c r="J19" s="74" t="s">
        <v>122</v>
      </c>
      <c r="K19" s="53" t="s">
        <v>67</v>
      </c>
      <c r="L19" s="53"/>
      <c r="M19" s="53"/>
      <c r="N19" s="6"/>
      <c r="O19" s="40"/>
    </row>
    <row r="20" spans="1:17">
      <c r="A20" s="51"/>
      <c r="B20" s="53"/>
      <c r="C20" s="53"/>
      <c r="D20" s="53" t="s">
        <v>20</v>
      </c>
      <c r="E20" s="53" t="s">
        <v>21</v>
      </c>
      <c r="F20" s="6"/>
      <c r="G20" s="91">
        <f>Anlagenspiegel!L19</f>
        <v>0</v>
      </c>
      <c r="H20" s="47"/>
      <c r="I20" s="55"/>
      <c r="J20" s="74" t="s">
        <v>123</v>
      </c>
      <c r="K20" s="56" t="s">
        <v>68</v>
      </c>
      <c r="L20" s="56"/>
      <c r="M20" s="56"/>
      <c r="N20" s="7"/>
      <c r="O20" s="40"/>
      <c r="Q20" s="170"/>
    </row>
    <row r="21" spans="1:17">
      <c r="A21" s="51"/>
      <c r="B21" s="53"/>
      <c r="C21" s="53"/>
      <c r="D21" s="53" t="s">
        <v>22</v>
      </c>
      <c r="E21" s="53" t="s">
        <v>23</v>
      </c>
      <c r="F21" s="6"/>
      <c r="G21" s="91">
        <f>Anlagenspiegel!L20</f>
        <v>0</v>
      </c>
      <c r="H21" s="47"/>
      <c r="I21" s="55"/>
      <c r="J21" s="74"/>
      <c r="K21" s="59" t="s">
        <v>232</v>
      </c>
      <c r="L21" s="59"/>
      <c r="M21" s="59"/>
      <c r="N21" s="60">
        <f>SUM(N17:N20)</f>
        <v>0</v>
      </c>
      <c r="O21" s="40"/>
    </row>
    <row r="22" spans="1:17">
      <c r="A22" s="51"/>
      <c r="B22" s="53"/>
      <c r="C22" s="53"/>
      <c r="D22" s="53" t="s">
        <v>24</v>
      </c>
      <c r="E22" s="53" t="s">
        <v>25</v>
      </c>
      <c r="F22" s="6"/>
      <c r="G22" s="91">
        <f>Anlagenspiegel!L21</f>
        <v>0</v>
      </c>
      <c r="H22" s="47"/>
      <c r="I22" s="164" t="s">
        <v>285</v>
      </c>
      <c r="J22" s="165"/>
      <c r="K22" s="165"/>
      <c r="L22" s="165"/>
      <c r="M22" s="165"/>
      <c r="N22" s="166"/>
      <c r="O22" s="60">
        <f>SUM(O18:O21)</f>
        <v>0</v>
      </c>
    </row>
    <row r="23" spans="1:17">
      <c r="A23" s="51"/>
      <c r="B23" s="53"/>
      <c r="C23" s="53"/>
      <c r="D23" s="53" t="s">
        <v>26</v>
      </c>
      <c r="E23" s="53" t="s">
        <v>27</v>
      </c>
      <c r="F23" s="6"/>
      <c r="G23" s="91">
        <f>Anlagenspiegel!L22</f>
        <v>0</v>
      </c>
      <c r="H23" s="47"/>
      <c r="I23" s="48"/>
      <c r="J23" s="76" t="s">
        <v>124</v>
      </c>
      <c r="K23" s="50" t="s">
        <v>69</v>
      </c>
      <c r="L23" s="50"/>
      <c r="M23" s="50"/>
      <c r="N23" s="72"/>
      <c r="O23" s="40"/>
    </row>
    <row r="24" spans="1:17">
      <c r="A24" s="51"/>
      <c r="B24" s="53"/>
      <c r="C24" s="53"/>
      <c r="D24" s="53" t="s">
        <v>28</v>
      </c>
      <c r="E24" s="53" t="s">
        <v>29</v>
      </c>
      <c r="F24" s="6"/>
      <c r="G24" s="91">
        <f>Anlagenspiegel!L23</f>
        <v>0</v>
      </c>
      <c r="H24" s="47"/>
      <c r="K24" s="99" t="s">
        <v>353</v>
      </c>
      <c r="L24" s="53" t="s">
        <v>351</v>
      </c>
      <c r="M24" s="53"/>
      <c r="N24" s="6"/>
      <c r="O24" s="46">
        <f>Verbindlichkeitenspiegel!B6</f>
        <v>0</v>
      </c>
    </row>
    <row r="25" spans="1:17">
      <c r="A25" s="51"/>
      <c r="B25" s="53"/>
      <c r="C25" s="53"/>
      <c r="D25" s="53" t="s">
        <v>30</v>
      </c>
      <c r="E25" s="53" t="s">
        <v>31</v>
      </c>
      <c r="F25" s="6"/>
      <c r="G25" s="91">
        <f>Anlagenspiegel!L24</f>
        <v>0</v>
      </c>
      <c r="H25" s="47"/>
      <c r="K25" s="99" t="s">
        <v>354</v>
      </c>
      <c r="L25" s="53" t="s">
        <v>352</v>
      </c>
      <c r="M25" s="53"/>
      <c r="N25" s="6"/>
      <c r="O25" s="40"/>
    </row>
    <row r="26" spans="1:17">
      <c r="A26" s="51"/>
      <c r="B26" s="53"/>
      <c r="C26" s="53"/>
      <c r="D26" s="59" t="s">
        <v>232</v>
      </c>
      <c r="E26" s="59"/>
      <c r="F26" s="60">
        <f>SUM(F20:F25)</f>
        <v>0</v>
      </c>
      <c r="G26" s="60">
        <f>SUM(G20:G25)</f>
        <v>0</v>
      </c>
      <c r="H26" s="47"/>
      <c r="I26" s="55"/>
      <c r="J26" s="74" t="s">
        <v>125</v>
      </c>
      <c r="K26" s="53" t="s">
        <v>70</v>
      </c>
      <c r="L26" s="53"/>
      <c r="M26" s="53"/>
      <c r="N26" s="72"/>
      <c r="O26" s="46">
        <f>Verbindlichkeitenspiegel!B10</f>
        <v>0</v>
      </c>
    </row>
    <row r="27" spans="1:17">
      <c r="A27" s="51"/>
      <c r="B27" s="53"/>
      <c r="C27" s="77" t="s">
        <v>95</v>
      </c>
      <c r="D27" s="53" t="s">
        <v>32</v>
      </c>
      <c r="E27" s="53"/>
      <c r="F27" s="6"/>
      <c r="G27" s="91">
        <f>Anlagenspiegel!L25</f>
        <v>0</v>
      </c>
      <c r="H27" s="47"/>
      <c r="I27" s="55"/>
      <c r="J27" s="53"/>
      <c r="K27" s="77" t="s">
        <v>126</v>
      </c>
      <c r="L27" s="53" t="s">
        <v>71</v>
      </c>
      <c r="M27" s="53"/>
      <c r="N27" s="6"/>
      <c r="O27" s="46">
        <f>Verbindlichkeitenspiegel!B11</f>
        <v>0</v>
      </c>
    </row>
    <row r="28" spans="1:17">
      <c r="A28" s="51"/>
      <c r="B28" s="53"/>
      <c r="C28" s="77" t="s">
        <v>96</v>
      </c>
      <c r="D28" s="53" t="s">
        <v>33</v>
      </c>
      <c r="E28" s="53"/>
      <c r="F28" s="6"/>
      <c r="G28" s="91">
        <f>Anlagenspiegel!L26</f>
        <v>0</v>
      </c>
      <c r="H28" s="47"/>
      <c r="I28" s="55"/>
      <c r="J28" s="53"/>
      <c r="K28" s="77" t="s">
        <v>127</v>
      </c>
      <c r="L28" s="53" t="s">
        <v>72</v>
      </c>
      <c r="M28" s="53"/>
      <c r="N28" s="6"/>
      <c r="O28" s="46">
        <f>Verbindlichkeitenspiegel!B12</f>
        <v>0</v>
      </c>
    </row>
    <row r="29" spans="1:17">
      <c r="A29" s="51"/>
      <c r="B29" s="53"/>
      <c r="C29" s="77" t="s">
        <v>97</v>
      </c>
      <c r="D29" s="53" t="s">
        <v>34</v>
      </c>
      <c r="E29" s="53"/>
      <c r="F29" s="6"/>
      <c r="G29" s="91">
        <f>Anlagenspiegel!L27</f>
        <v>0</v>
      </c>
      <c r="H29" s="47"/>
      <c r="I29" s="55"/>
      <c r="J29" s="53"/>
      <c r="K29" s="77" t="s">
        <v>128</v>
      </c>
      <c r="L29" s="53" t="s">
        <v>73</v>
      </c>
      <c r="M29" s="53"/>
      <c r="N29" s="6"/>
      <c r="O29" s="46">
        <f>Verbindlichkeitenspiegel!B13</f>
        <v>0</v>
      </c>
    </row>
    <row r="30" spans="1:17">
      <c r="A30" s="51"/>
      <c r="B30" s="53"/>
      <c r="C30" s="77" t="s">
        <v>98</v>
      </c>
      <c r="D30" s="53" t="s">
        <v>35</v>
      </c>
      <c r="E30" s="53"/>
      <c r="F30" s="6"/>
      <c r="G30" s="91">
        <f>Anlagenspiegel!L28</f>
        <v>0</v>
      </c>
      <c r="H30" s="47"/>
      <c r="I30" s="55"/>
      <c r="J30" s="53"/>
      <c r="K30" s="77" t="s">
        <v>129</v>
      </c>
      <c r="L30" s="53" t="s">
        <v>74</v>
      </c>
      <c r="M30" s="53"/>
      <c r="N30" s="6"/>
      <c r="O30" s="46">
        <f>Verbindlichkeitenspiegel!B14</f>
        <v>0</v>
      </c>
    </row>
    <row r="31" spans="1:17">
      <c r="A31" s="51"/>
      <c r="B31" s="53"/>
      <c r="C31" s="77" t="s">
        <v>99</v>
      </c>
      <c r="D31" s="53" t="s">
        <v>36</v>
      </c>
      <c r="E31" s="53"/>
      <c r="F31" s="6"/>
      <c r="G31" s="91">
        <f>Anlagenspiegel!L29</f>
        <v>0</v>
      </c>
      <c r="H31" s="47"/>
      <c r="I31" s="55"/>
      <c r="J31" s="53"/>
      <c r="K31" s="77" t="s">
        <v>130</v>
      </c>
      <c r="L31" s="53" t="s">
        <v>286</v>
      </c>
      <c r="M31" s="53"/>
      <c r="N31" s="6"/>
      <c r="O31" s="46">
        <f>Verbindlichkeitenspiegel!B15</f>
        <v>0</v>
      </c>
    </row>
    <row r="32" spans="1:17">
      <c r="A32" s="51"/>
      <c r="B32" s="53"/>
      <c r="C32" s="59" t="s">
        <v>232</v>
      </c>
      <c r="D32" s="59"/>
      <c r="E32" s="59"/>
      <c r="F32" s="60">
        <f>SUM(F27:F31)</f>
        <v>0</v>
      </c>
      <c r="G32" s="60">
        <f>SUM(G27:G31)</f>
        <v>0</v>
      </c>
      <c r="H32" s="47"/>
      <c r="I32" s="55"/>
      <c r="J32" s="74" t="s">
        <v>131</v>
      </c>
      <c r="K32" s="53" t="s">
        <v>75</v>
      </c>
      <c r="L32" s="53"/>
      <c r="M32" s="53"/>
      <c r="N32" s="6"/>
      <c r="O32" s="46">
        <f>Verbindlichkeitenspiegel!B16</f>
        <v>0</v>
      </c>
    </row>
    <row r="33" spans="1:15">
      <c r="A33" s="51"/>
      <c r="B33" s="74" t="s">
        <v>89</v>
      </c>
      <c r="C33" s="53" t="s">
        <v>100</v>
      </c>
      <c r="D33" s="53"/>
      <c r="E33" s="53"/>
      <c r="F33" s="54"/>
      <c r="G33" s="92"/>
      <c r="H33" s="47"/>
      <c r="I33" s="55"/>
      <c r="J33" s="74" t="s">
        <v>132</v>
      </c>
      <c r="K33" s="53" t="s">
        <v>133</v>
      </c>
      <c r="L33" s="53"/>
      <c r="M33" s="53"/>
      <c r="N33" s="6"/>
      <c r="O33" s="46">
        <f>Verbindlichkeitenspiegel!B17</f>
        <v>0</v>
      </c>
    </row>
    <row r="34" spans="1:15">
      <c r="A34" s="51"/>
      <c r="B34" s="53"/>
      <c r="C34" s="77" t="s">
        <v>101</v>
      </c>
      <c r="D34" s="53" t="s">
        <v>37</v>
      </c>
      <c r="E34" s="53"/>
      <c r="F34" s="6"/>
      <c r="G34" s="91">
        <f>Anlagenspiegel!L31</f>
        <v>0</v>
      </c>
      <c r="H34" s="47"/>
      <c r="I34" s="55"/>
      <c r="J34" s="74" t="s">
        <v>134</v>
      </c>
      <c r="K34" s="53" t="s">
        <v>76</v>
      </c>
      <c r="L34" s="53"/>
      <c r="M34" s="53"/>
      <c r="N34" s="6"/>
      <c r="O34" s="46">
        <f>Verbindlichkeitenspiegel!B18</f>
        <v>0</v>
      </c>
    </row>
    <row r="35" spans="1:15">
      <c r="A35" s="51"/>
      <c r="B35" s="53"/>
      <c r="C35" s="77" t="s">
        <v>102</v>
      </c>
      <c r="D35" s="53" t="s">
        <v>38</v>
      </c>
      <c r="E35" s="53"/>
      <c r="F35" s="6"/>
      <c r="G35" s="91">
        <f>Anlagenspiegel!L32</f>
        <v>0</v>
      </c>
      <c r="H35" s="47"/>
      <c r="I35" s="55"/>
      <c r="J35" s="74" t="s">
        <v>135</v>
      </c>
      <c r="K35" s="53" t="s">
        <v>77</v>
      </c>
      <c r="L35" s="53"/>
      <c r="M35" s="53"/>
      <c r="N35" s="6"/>
      <c r="O35" s="46">
        <f>Verbindlichkeitenspiegel!B19</f>
        <v>0</v>
      </c>
    </row>
    <row r="36" spans="1:15">
      <c r="A36" s="51"/>
      <c r="B36" s="53"/>
      <c r="C36" s="77" t="s">
        <v>103</v>
      </c>
      <c r="D36" s="53" t="s">
        <v>39</v>
      </c>
      <c r="E36" s="53"/>
      <c r="F36" s="6"/>
      <c r="G36" s="91">
        <f>Anlagenspiegel!L33</f>
        <v>0</v>
      </c>
      <c r="H36" s="47"/>
      <c r="I36" s="55"/>
      <c r="J36" s="74" t="s">
        <v>136</v>
      </c>
      <c r="K36" s="53" t="s">
        <v>78</v>
      </c>
      <c r="L36" s="53"/>
      <c r="M36" s="53"/>
      <c r="N36" s="6"/>
      <c r="O36" s="46">
        <f>Verbindlichkeitenspiegel!B20</f>
        <v>0</v>
      </c>
    </row>
    <row r="37" spans="1:15">
      <c r="A37" s="51"/>
      <c r="B37" s="53"/>
      <c r="C37" s="77" t="s">
        <v>104</v>
      </c>
      <c r="D37" s="53" t="s">
        <v>40</v>
      </c>
      <c r="E37" s="53"/>
      <c r="F37" s="6"/>
      <c r="G37" s="91">
        <f>Anlagenspiegel!L34</f>
        <v>0</v>
      </c>
      <c r="H37" s="47"/>
      <c r="I37" s="55"/>
      <c r="J37" s="74" t="s">
        <v>276</v>
      </c>
      <c r="K37" s="56" t="s">
        <v>277</v>
      </c>
      <c r="L37" s="56"/>
      <c r="M37" s="56"/>
      <c r="N37" s="7"/>
      <c r="O37" s="60">
        <f>SUM(O24,O26:O36)</f>
        <v>0</v>
      </c>
    </row>
    <row r="38" spans="1:15">
      <c r="A38" s="51"/>
      <c r="B38" s="53"/>
      <c r="C38" s="77" t="s">
        <v>105</v>
      </c>
      <c r="D38" s="53" t="s">
        <v>41</v>
      </c>
      <c r="E38" s="53"/>
      <c r="F38" s="72"/>
      <c r="G38" s="92"/>
      <c r="H38" s="47"/>
      <c r="I38" s="55"/>
      <c r="J38" s="74"/>
      <c r="K38" s="59" t="s">
        <v>232</v>
      </c>
      <c r="L38" s="59"/>
      <c r="M38" s="59"/>
      <c r="N38" s="60">
        <f>SUM(N25:O26,N27:N37)</f>
        <v>0</v>
      </c>
      <c r="O38" s="40"/>
    </row>
    <row r="39" spans="1:15">
      <c r="A39" s="51"/>
      <c r="B39" s="53"/>
      <c r="C39" s="53"/>
      <c r="D39" s="53" t="s">
        <v>42</v>
      </c>
      <c r="E39" s="53" t="s">
        <v>43</v>
      </c>
      <c r="F39" s="6"/>
      <c r="G39" s="91">
        <f>Anlagenspiegel!L36</f>
        <v>0</v>
      </c>
      <c r="H39" s="47"/>
      <c r="I39" s="97" t="s">
        <v>282</v>
      </c>
      <c r="J39" s="98"/>
      <c r="K39" s="98"/>
      <c r="L39" s="98"/>
      <c r="M39" s="98"/>
      <c r="N39" s="9"/>
      <c r="O39" s="40"/>
    </row>
    <row r="40" spans="1:15">
      <c r="A40" s="51"/>
      <c r="B40" s="53"/>
      <c r="C40" s="53"/>
      <c r="D40" s="53" t="s">
        <v>44</v>
      </c>
      <c r="E40" s="53" t="s">
        <v>45</v>
      </c>
      <c r="F40" s="6"/>
      <c r="G40" s="91">
        <f>Anlagenspiegel!L37</f>
        <v>0</v>
      </c>
      <c r="H40" s="47"/>
      <c r="I40" s="55"/>
      <c r="J40" s="53"/>
      <c r="K40" s="53"/>
      <c r="L40" s="53"/>
      <c r="M40" s="53"/>
      <c r="N40" s="78"/>
      <c r="O40" s="40"/>
    </row>
    <row r="41" spans="1:15">
      <c r="A41" s="51"/>
      <c r="B41" s="53"/>
      <c r="C41" s="53"/>
      <c r="D41" s="53" t="s">
        <v>46</v>
      </c>
      <c r="E41" s="53" t="s">
        <v>47</v>
      </c>
      <c r="F41" s="6"/>
      <c r="G41" s="91">
        <f>Anlagenspiegel!L38</f>
        <v>0</v>
      </c>
      <c r="H41" s="47"/>
      <c r="I41" s="55"/>
      <c r="J41" s="53"/>
      <c r="K41" s="53"/>
      <c r="L41" s="53"/>
      <c r="M41" s="53"/>
      <c r="N41" s="78"/>
      <c r="O41" s="40"/>
    </row>
    <row r="42" spans="1:15">
      <c r="A42" s="51"/>
      <c r="B42" s="53"/>
      <c r="C42" s="53"/>
      <c r="D42" s="53" t="s">
        <v>48</v>
      </c>
      <c r="E42" s="53" t="s">
        <v>49</v>
      </c>
      <c r="F42" s="6"/>
      <c r="G42" s="91">
        <f>Anlagenspiegel!L39</f>
        <v>0</v>
      </c>
      <c r="H42" s="47"/>
      <c r="I42" s="55"/>
      <c r="J42" s="53"/>
      <c r="K42" s="53"/>
      <c r="L42" s="53"/>
      <c r="M42" s="53"/>
      <c r="N42" s="78"/>
      <c r="O42" s="40"/>
    </row>
    <row r="43" spans="1:15">
      <c r="A43" s="51"/>
      <c r="B43" s="53"/>
      <c r="C43" s="59" t="s">
        <v>232</v>
      </c>
      <c r="D43" s="59"/>
      <c r="E43" s="59"/>
      <c r="F43" s="60">
        <f>SUM(F34:F37,F39:F42)</f>
        <v>0</v>
      </c>
      <c r="G43" s="60">
        <f>SUM(G34:G37,G39:G42)</f>
        <v>0</v>
      </c>
      <c r="H43" s="47"/>
      <c r="I43" s="55"/>
      <c r="J43" s="53"/>
      <c r="K43" s="53"/>
      <c r="L43" s="53"/>
      <c r="M43" s="53"/>
      <c r="N43" s="78"/>
      <c r="O43" s="40"/>
    </row>
    <row r="44" spans="1:15">
      <c r="A44" s="173" t="s">
        <v>280</v>
      </c>
      <c r="B44" s="174"/>
      <c r="C44" s="174"/>
      <c r="D44" s="174"/>
      <c r="E44" s="174"/>
      <c r="F44" s="175"/>
      <c r="G44" s="93"/>
      <c r="H44" s="47"/>
      <c r="I44" s="55"/>
      <c r="J44" s="53"/>
      <c r="K44" s="53"/>
      <c r="L44" s="53"/>
      <c r="M44" s="53"/>
      <c r="N44" s="78"/>
      <c r="O44" s="40"/>
    </row>
    <row r="45" spans="1:15">
      <c r="A45" s="51"/>
      <c r="B45" s="74" t="s">
        <v>106</v>
      </c>
      <c r="C45" s="53" t="s">
        <v>50</v>
      </c>
      <c r="D45" s="53"/>
      <c r="E45" s="53"/>
      <c r="F45" s="54"/>
      <c r="G45" s="90"/>
      <c r="H45" s="47"/>
      <c r="I45" s="55"/>
      <c r="J45" s="53"/>
      <c r="K45" s="53"/>
      <c r="L45" s="53"/>
      <c r="M45" s="53"/>
      <c r="N45" s="78"/>
      <c r="O45" s="40"/>
    </row>
    <row r="46" spans="1:15">
      <c r="A46" s="51"/>
      <c r="B46" s="53"/>
      <c r="C46" s="74" t="s">
        <v>110</v>
      </c>
      <c r="D46" s="53" t="s">
        <v>51</v>
      </c>
      <c r="E46" s="53"/>
      <c r="F46" s="6"/>
      <c r="G46" s="93"/>
      <c r="H46" s="47"/>
      <c r="I46" s="55"/>
      <c r="J46" s="53"/>
      <c r="K46" s="53"/>
      <c r="L46" s="53"/>
      <c r="M46" s="53"/>
      <c r="N46" s="78"/>
      <c r="O46" s="40"/>
    </row>
    <row r="47" spans="1:15">
      <c r="A47" s="51"/>
      <c r="B47" s="53"/>
      <c r="C47" s="74" t="s">
        <v>109</v>
      </c>
      <c r="D47" s="53" t="s">
        <v>52</v>
      </c>
      <c r="E47" s="53"/>
      <c r="F47" s="6"/>
      <c r="G47" s="93"/>
      <c r="H47" s="47"/>
      <c r="I47" s="55"/>
      <c r="J47" s="53"/>
      <c r="K47" s="53"/>
      <c r="L47" s="53"/>
      <c r="M47" s="53"/>
      <c r="N47" s="78"/>
      <c r="O47" s="40"/>
    </row>
    <row r="48" spans="1:15">
      <c r="A48" s="51"/>
      <c r="B48" s="74" t="s">
        <v>107</v>
      </c>
      <c r="C48" s="53" t="s">
        <v>118</v>
      </c>
      <c r="D48" s="53"/>
      <c r="E48" s="53"/>
      <c r="F48" s="54"/>
      <c r="G48" s="93"/>
      <c r="H48" s="47"/>
      <c r="I48" s="55"/>
      <c r="J48" s="53"/>
      <c r="K48" s="53"/>
      <c r="L48" s="53"/>
      <c r="M48" s="53"/>
      <c r="N48" s="78"/>
      <c r="O48" s="40"/>
    </row>
    <row r="49" spans="1:15">
      <c r="A49" s="51"/>
      <c r="B49" s="53"/>
      <c r="C49" s="77" t="s">
        <v>248</v>
      </c>
      <c r="D49" s="53" t="s">
        <v>53</v>
      </c>
      <c r="E49" s="53"/>
      <c r="F49" s="6"/>
      <c r="G49" s="91">
        <f>Forderungsspiegel!B6</f>
        <v>0</v>
      </c>
      <c r="H49" s="47"/>
      <c r="I49" s="55"/>
      <c r="J49" s="53"/>
      <c r="K49" s="53"/>
      <c r="L49" s="53"/>
      <c r="M49" s="53"/>
      <c r="N49" s="78"/>
      <c r="O49" s="40"/>
    </row>
    <row r="50" spans="1:15">
      <c r="A50" s="51"/>
      <c r="B50" s="53"/>
      <c r="C50" s="77" t="s">
        <v>111</v>
      </c>
      <c r="D50" s="53" t="s">
        <v>54</v>
      </c>
      <c r="E50" s="53"/>
      <c r="F50" s="6"/>
      <c r="G50" s="91">
        <f>Forderungsspiegel!B7</f>
        <v>0</v>
      </c>
      <c r="H50" s="47"/>
      <c r="I50" s="55"/>
      <c r="J50" s="53"/>
      <c r="K50" s="53"/>
      <c r="L50" s="53"/>
      <c r="M50" s="53"/>
      <c r="N50" s="78"/>
      <c r="O50" s="40"/>
    </row>
    <row r="51" spans="1:15">
      <c r="A51" s="51"/>
      <c r="B51" s="53"/>
      <c r="C51" s="77" t="s">
        <v>112</v>
      </c>
      <c r="D51" s="53" t="s">
        <v>55</v>
      </c>
      <c r="E51" s="53"/>
      <c r="F51" s="6"/>
      <c r="G51" s="93"/>
      <c r="H51" s="47"/>
      <c r="I51" s="55"/>
      <c r="J51" s="53"/>
      <c r="K51" s="53"/>
      <c r="L51" s="53"/>
      <c r="M51" s="53"/>
      <c r="N51" s="78"/>
      <c r="O51" s="40"/>
    </row>
    <row r="52" spans="1:15">
      <c r="A52" s="51"/>
      <c r="B52" s="74" t="s">
        <v>108</v>
      </c>
      <c r="C52" s="53" t="s">
        <v>116</v>
      </c>
      <c r="D52" s="53"/>
      <c r="E52" s="53"/>
      <c r="F52" s="6"/>
      <c r="G52" s="93"/>
      <c r="H52" s="47"/>
      <c r="I52" s="55"/>
      <c r="J52" s="53"/>
      <c r="K52" s="53"/>
      <c r="L52" s="53"/>
      <c r="M52" s="53"/>
      <c r="N52" s="78"/>
      <c r="O52" s="40"/>
    </row>
    <row r="53" spans="1:15">
      <c r="A53" s="51"/>
      <c r="B53" s="74" t="s">
        <v>113</v>
      </c>
      <c r="C53" s="53" t="s">
        <v>115</v>
      </c>
      <c r="D53" s="53"/>
      <c r="E53" s="53"/>
      <c r="F53" s="6"/>
      <c r="G53" s="91">
        <f>Finanzrechnung!C45</f>
        <v>0</v>
      </c>
      <c r="H53" s="47"/>
      <c r="I53" s="55"/>
      <c r="J53" s="53"/>
      <c r="K53" s="53"/>
      <c r="L53" s="53"/>
      <c r="M53" s="53"/>
      <c r="N53" s="78"/>
      <c r="O53" s="40"/>
    </row>
    <row r="54" spans="1:15">
      <c r="A54" s="51"/>
      <c r="B54" s="74"/>
      <c r="C54" s="79" t="s">
        <v>232</v>
      </c>
      <c r="D54" s="79"/>
      <c r="E54" s="79"/>
      <c r="F54" s="60">
        <f>SUM(F46:F47,F49:F53)</f>
        <v>0</v>
      </c>
      <c r="G54" s="60">
        <f>SUM(G46:G47,G49:G53)</f>
        <v>0</v>
      </c>
      <c r="H54" s="47"/>
      <c r="I54" s="55"/>
      <c r="J54" s="53"/>
      <c r="K54" s="53"/>
      <c r="L54" s="53"/>
      <c r="M54" s="53"/>
      <c r="N54" s="78"/>
      <c r="O54" s="40"/>
    </row>
    <row r="55" spans="1:15">
      <c r="A55" s="173" t="s">
        <v>281</v>
      </c>
      <c r="B55" s="174" t="s">
        <v>114</v>
      </c>
      <c r="C55" s="174"/>
      <c r="D55" s="174"/>
      <c r="E55" s="174"/>
      <c r="F55" s="9"/>
      <c r="G55" s="80"/>
      <c r="H55" s="47"/>
      <c r="I55" s="55"/>
      <c r="J55" s="53"/>
      <c r="K55" s="53"/>
      <c r="L55" s="53"/>
      <c r="M55" s="53"/>
      <c r="N55" s="54"/>
      <c r="O55" s="40"/>
    </row>
    <row r="56" spans="1:15">
      <c r="A56" s="173" t="s">
        <v>347</v>
      </c>
      <c r="B56" s="174" t="s">
        <v>114</v>
      </c>
      <c r="C56" s="174"/>
      <c r="D56" s="174"/>
      <c r="E56" s="174"/>
      <c r="F56" s="9"/>
      <c r="G56" s="80"/>
      <c r="H56" s="47"/>
      <c r="I56" s="55"/>
      <c r="J56" s="53"/>
      <c r="K56" s="53"/>
      <c r="L56" s="53"/>
      <c r="M56" s="53"/>
      <c r="N56" s="54"/>
      <c r="O56" s="40"/>
    </row>
    <row r="57" spans="1:15">
      <c r="A57" s="51"/>
      <c r="B57" s="53"/>
      <c r="C57" s="53"/>
      <c r="D57" s="53"/>
      <c r="E57" s="53"/>
      <c r="F57" s="78"/>
      <c r="G57" s="93"/>
      <c r="H57" s="47"/>
      <c r="I57" s="57"/>
      <c r="J57" s="56"/>
      <c r="K57" s="56"/>
      <c r="L57" s="56"/>
      <c r="M57" s="56"/>
      <c r="N57" s="81"/>
      <c r="O57" s="40"/>
    </row>
    <row r="58" spans="1:15">
      <c r="A58" s="82" t="s">
        <v>234</v>
      </c>
      <c r="B58" s="59"/>
      <c r="C58" s="59"/>
      <c r="D58" s="59"/>
      <c r="E58" s="59"/>
      <c r="F58" s="83">
        <f>F3+F5+F12+F18+F26+F32+F43+F54+F55+F56</f>
        <v>0</v>
      </c>
      <c r="G58" s="83">
        <f>G5+G12+G18+G26+G32+G43+G54+G55+G56</f>
        <v>0</v>
      </c>
      <c r="H58" s="84"/>
      <c r="I58" s="82" t="s">
        <v>234</v>
      </c>
      <c r="J58" s="59"/>
      <c r="K58" s="59"/>
      <c r="L58" s="59"/>
      <c r="M58" s="83"/>
      <c r="N58" s="60">
        <f>N9+N15+N21+N38+N39</f>
        <v>0</v>
      </c>
      <c r="O58" s="60">
        <f>O10+O16+O22+O37+O38</f>
        <v>0</v>
      </c>
    </row>
    <row r="60" spans="1:15">
      <c r="F60" s="85"/>
      <c r="G60" s="86" t="s">
        <v>340</v>
      </c>
      <c r="H60" s="86" t="s">
        <v>340</v>
      </c>
    </row>
  </sheetData>
  <sheetProtection sheet="1" objects="1" scenarios="1"/>
  <mergeCells count="9">
    <mergeCell ref="A56:E56"/>
    <mergeCell ref="A44:F44"/>
    <mergeCell ref="A55:E55"/>
    <mergeCell ref="I1:N1"/>
    <mergeCell ref="A4:F4"/>
    <mergeCell ref="I2:N2"/>
    <mergeCell ref="A1:F1"/>
    <mergeCell ref="G1:H1"/>
    <mergeCell ref="A3:E3"/>
  </mergeCells>
  <phoneticPr fontId="6" type="noConversion"/>
  <conditionalFormatting sqref="F5">
    <cfRule type="cellIs" dxfId="0" priority="1" operator="equal">
      <formula>$P$1</formula>
    </cfRule>
  </conditionalFormatting>
  <pageMargins left="0.78740157480314965" right="0.78740157480314965" top="0.27559055118110237" bottom="0.55118110236220474" header="0.15748031496062992" footer="0.51181102362204722"/>
  <pageSetup paperSize="8" orientation="landscape" r:id="rId1"/>
  <headerFooter alignWithMargins="0"/>
  <rowBreaks count="1" manualBreakCount="1">
    <brk id="37" max="16383" man="1"/>
  </rowBreaks>
  <colBreaks count="1" manualBreakCount="1">
    <brk id="7" max="1048575" man="1"/>
  </colBreaks>
  <ignoredErrors>
    <ignoredError sqref="C7 C13 C19 C27:C31 C34:C38 C46:C47 C51" twoDigitTextYea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showGridLines="0" zoomScaleNormal="100" workbookViewId="0">
      <pane ySplit="2" topLeftCell="A3" activePane="bottomLeft" state="frozen"/>
      <selection pane="bottomLeft" activeCell="F5" sqref="F5"/>
    </sheetView>
  </sheetViews>
  <sheetFormatPr baseColWidth="10" defaultColWidth="11.42578125" defaultRowHeight="12.75"/>
  <cols>
    <col min="1" max="1" width="5.42578125" style="114" customWidth="1"/>
    <col min="2" max="2" width="60.28515625" style="114" customWidth="1"/>
    <col min="3" max="8" width="18.85546875" style="114" customWidth="1"/>
    <col min="9" max="16384" width="11.42578125" style="114"/>
  </cols>
  <sheetData>
    <row r="1" spans="1:8" s="35" customFormat="1">
      <c r="A1" s="182" t="s">
        <v>211</v>
      </c>
      <c r="B1" s="182"/>
      <c r="C1" s="182"/>
      <c r="D1" s="182"/>
      <c r="E1" s="182"/>
      <c r="F1" s="182"/>
      <c r="G1" s="182"/>
      <c r="H1" s="102"/>
    </row>
    <row r="2" spans="1:8" s="105" customFormat="1" ht="38.25" customHeight="1">
      <c r="A2" s="82"/>
      <c r="B2" s="103"/>
      <c r="C2" s="104" t="s">
        <v>191</v>
      </c>
      <c r="D2" s="104" t="s">
        <v>287</v>
      </c>
      <c r="E2" s="104" t="s">
        <v>364</v>
      </c>
      <c r="F2" s="104" t="s">
        <v>291</v>
      </c>
      <c r="G2" s="104" t="s">
        <v>342</v>
      </c>
      <c r="H2" s="104" t="s">
        <v>365</v>
      </c>
    </row>
    <row r="3" spans="1:8" s="109" customFormat="1" ht="11.25" customHeight="1">
      <c r="A3" s="106"/>
      <c r="B3" s="107"/>
      <c r="C3" s="108" t="s">
        <v>379</v>
      </c>
      <c r="D3" s="108" t="s">
        <v>379</v>
      </c>
      <c r="E3" s="108" t="s">
        <v>379</v>
      </c>
      <c r="F3" s="108" t="s">
        <v>379</v>
      </c>
      <c r="G3" s="108" t="s">
        <v>379</v>
      </c>
      <c r="H3" s="108" t="s">
        <v>379</v>
      </c>
    </row>
    <row r="4" spans="1:8" s="109" customFormat="1" ht="11.25" customHeight="1">
      <c r="A4" s="106"/>
      <c r="B4" s="107"/>
      <c r="C4" s="110">
        <v>1</v>
      </c>
      <c r="D4" s="110">
        <v>2</v>
      </c>
      <c r="E4" s="110">
        <v>3</v>
      </c>
      <c r="F4" s="110">
        <v>4</v>
      </c>
      <c r="G4" s="110">
        <v>5</v>
      </c>
      <c r="H4" s="110">
        <v>6</v>
      </c>
    </row>
    <row r="5" spans="1:8">
      <c r="A5" s="111">
        <v>1</v>
      </c>
      <c r="B5" s="112" t="s">
        <v>182</v>
      </c>
      <c r="C5" s="10"/>
      <c r="D5" s="10"/>
      <c r="E5" s="10"/>
      <c r="F5" s="10"/>
      <c r="G5" s="113">
        <f>F5-D5</f>
        <v>0</v>
      </c>
      <c r="H5" s="10"/>
    </row>
    <row r="6" spans="1:8">
      <c r="A6" s="111">
        <v>2</v>
      </c>
      <c r="B6" s="112" t="s">
        <v>192</v>
      </c>
      <c r="C6" s="10"/>
      <c r="D6" s="10"/>
      <c r="E6" s="10"/>
      <c r="F6" s="10"/>
      <c r="G6" s="113">
        <f t="shared" ref="G6:G13" si="0">F6-D6</f>
        <v>0</v>
      </c>
      <c r="H6" s="10"/>
    </row>
    <row r="7" spans="1:8">
      <c r="A7" s="111">
        <v>3</v>
      </c>
      <c r="B7" s="112" t="s">
        <v>193</v>
      </c>
      <c r="C7" s="10"/>
      <c r="D7" s="10"/>
      <c r="E7" s="10"/>
      <c r="F7" s="10"/>
      <c r="G7" s="113">
        <f t="shared" si="0"/>
        <v>0</v>
      </c>
      <c r="H7" s="10"/>
    </row>
    <row r="8" spans="1:8">
      <c r="A8" s="111">
        <v>4</v>
      </c>
      <c r="B8" s="112" t="s">
        <v>194</v>
      </c>
      <c r="C8" s="10"/>
      <c r="D8" s="10"/>
      <c r="E8" s="10"/>
      <c r="F8" s="10"/>
      <c r="G8" s="113">
        <f t="shared" si="0"/>
        <v>0</v>
      </c>
      <c r="H8" s="10"/>
    </row>
    <row r="9" spans="1:8">
      <c r="A9" s="111">
        <v>5</v>
      </c>
      <c r="B9" s="112" t="s">
        <v>195</v>
      </c>
      <c r="C9" s="10"/>
      <c r="D9" s="10"/>
      <c r="E9" s="10"/>
      <c r="F9" s="10"/>
      <c r="G9" s="113">
        <f t="shared" si="0"/>
        <v>0</v>
      </c>
      <c r="H9" s="10"/>
    </row>
    <row r="10" spans="1:8">
      <c r="A10" s="111">
        <v>6</v>
      </c>
      <c r="B10" s="112" t="s">
        <v>196</v>
      </c>
      <c r="C10" s="10"/>
      <c r="D10" s="10"/>
      <c r="E10" s="10"/>
      <c r="F10" s="10"/>
      <c r="G10" s="113">
        <f t="shared" si="0"/>
        <v>0</v>
      </c>
      <c r="H10" s="10"/>
    </row>
    <row r="11" spans="1:8">
      <c r="A11" s="111">
        <v>7</v>
      </c>
      <c r="B11" s="112" t="s">
        <v>198</v>
      </c>
      <c r="C11" s="10"/>
      <c r="D11" s="10"/>
      <c r="E11" s="10"/>
      <c r="F11" s="10"/>
      <c r="G11" s="113">
        <f t="shared" si="0"/>
        <v>0</v>
      </c>
      <c r="H11" s="10"/>
    </row>
    <row r="12" spans="1:8">
      <c r="A12" s="111">
        <v>8</v>
      </c>
      <c r="B12" s="112" t="s">
        <v>197</v>
      </c>
      <c r="C12" s="10"/>
      <c r="D12" s="10"/>
      <c r="E12" s="10"/>
      <c r="F12" s="10"/>
      <c r="G12" s="113">
        <f t="shared" si="0"/>
        <v>0</v>
      </c>
      <c r="H12" s="10"/>
    </row>
    <row r="13" spans="1:8">
      <c r="A13" s="111">
        <v>9</v>
      </c>
      <c r="B13" s="112" t="s">
        <v>183</v>
      </c>
      <c r="C13" s="10"/>
      <c r="D13" s="10"/>
      <c r="E13" s="10"/>
      <c r="F13" s="10"/>
      <c r="G13" s="115">
        <f t="shared" si="0"/>
        <v>0</v>
      </c>
      <c r="H13" s="10"/>
    </row>
    <row r="14" spans="1:8">
      <c r="A14" s="116">
        <v>10</v>
      </c>
      <c r="B14" s="103" t="s">
        <v>205</v>
      </c>
      <c r="C14" s="117">
        <f t="shared" ref="C14:H14" si="1">SUM(C5:C13)</f>
        <v>0</v>
      </c>
      <c r="D14" s="117">
        <f t="shared" si="1"/>
        <v>0</v>
      </c>
      <c r="E14" s="117">
        <f t="shared" si="1"/>
        <v>0</v>
      </c>
      <c r="F14" s="117">
        <f t="shared" si="1"/>
        <v>0</v>
      </c>
      <c r="G14" s="117">
        <f t="shared" si="1"/>
        <v>0</v>
      </c>
      <c r="H14" s="117">
        <f t="shared" si="1"/>
        <v>0</v>
      </c>
    </row>
    <row r="15" spans="1:8">
      <c r="A15" s="111">
        <v>11</v>
      </c>
      <c r="B15" s="112" t="s">
        <v>201</v>
      </c>
      <c r="C15" s="10"/>
      <c r="D15" s="10"/>
      <c r="E15" s="10"/>
      <c r="F15" s="10"/>
      <c r="G15" s="113">
        <f t="shared" ref="G15:G20" si="2">F15-D15</f>
        <v>0</v>
      </c>
      <c r="H15" s="10"/>
    </row>
    <row r="16" spans="1:8">
      <c r="A16" s="111">
        <v>12</v>
      </c>
      <c r="B16" s="112" t="s">
        <v>199</v>
      </c>
      <c r="C16" s="10"/>
      <c r="D16" s="10"/>
      <c r="E16" s="10"/>
      <c r="F16" s="10"/>
      <c r="G16" s="113">
        <f t="shared" si="2"/>
        <v>0</v>
      </c>
      <c r="H16" s="10"/>
    </row>
    <row r="17" spans="1:8">
      <c r="A17" s="111">
        <v>13</v>
      </c>
      <c r="B17" s="112" t="s">
        <v>200</v>
      </c>
      <c r="C17" s="10"/>
      <c r="D17" s="10"/>
      <c r="E17" s="10"/>
      <c r="F17" s="10"/>
      <c r="G17" s="113">
        <f t="shared" si="2"/>
        <v>0</v>
      </c>
      <c r="H17" s="10"/>
    </row>
    <row r="18" spans="1:8">
      <c r="A18" s="111">
        <v>14</v>
      </c>
      <c r="B18" s="112" t="s">
        <v>202</v>
      </c>
      <c r="C18" s="10"/>
      <c r="D18" s="10"/>
      <c r="E18" s="10"/>
      <c r="F18" s="10"/>
      <c r="G18" s="113">
        <f t="shared" si="2"/>
        <v>0</v>
      </c>
      <c r="H18" s="10"/>
    </row>
    <row r="19" spans="1:8">
      <c r="A19" s="111">
        <v>15</v>
      </c>
      <c r="B19" s="112" t="s">
        <v>203</v>
      </c>
      <c r="C19" s="10"/>
      <c r="D19" s="10"/>
      <c r="E19" s="10"/>
      <c r="F19" s="10"/>
      <c r="G19" s="113">
        <f t="shared" si="2"/>
        <v>0</v>
      </c>
      <c r="H19" s="10"/>
    </row>
    <row r="20" spans="1:8">
      <c r="A20" s="111">
        <v>16</v>
      </c>
      <c r="B20" s="112" t="s">
        <v>204</v>
      </c>
      <c r="C20" s="10"/>
      <c r="D20" s="10"/>
      <c r="E20" s="10"/>
      <c r="F20" s="10"/>
      <c r="G20" s="113">
        <f t="shared" si="2"/>
        <v>0</v>
      </c>
      <c r="H20" s="10"/>
    </row>
    <row r="21" spans="1:8">
      <c r="A21" s="116">
        <v>17</v>
      </c>
      <c r="B21" s="103" t="s">
        <v>206</v>
      </c>
      <c r="C21" s="117">
        <f t="shared" ref="C21:H21" si="3">SUM(C15:C20)</f>
        <v>0</v>
      </c>
      <c r="D21" s="117">
        <f t="shared" si="3"/>
        <v>0</v>
      </c>
      <c r="E21" s="117">
        <f t="shared" si="3"/>
        <v>0</v>
      </c>
      <c r="F21" s="117">
        <f t="shared" si="3"/>
        <v>0</v>
      </c>
      <c r="G21" s="117">
        <f t="shared" si="3"/>
        <v>0</v>
      </c>
      <c r="H21" s="117">
        <f t="shared" si="3"/>
        <v>0</v>
      </c>
    </row>
    <row r="22" spans="1:8">
      <c r="A22" s="116">
        <v>18</v>
      </c>
      <c r="B22" s="118" t="s">
        <v>345</v>
      </c>
      <c r="C22" s="117">
        <f t="shared" ref="C22:H22" si="4">C14-C21</f>
        <v>0</v>
      </c>
      <c r="D22" s="117">
        <f t="shared" si="4"/>
        <v>0</v>
      </c>
      <c r="E22" s="117">
        <f t="shared" si="4"/>
        <v>0</v>
      </c>
      <c r="F22" s="117">
        <f t="shared" si="4"/>
        <v>0</v>
      </c>
      <c r="G22" s="117">
        <f t="shared" si="4"/>
        <v>0</v>
      </c>
      <c r="H22" s="117">
        <f t="shared" si="4"/>
        <v>0</v>
      </c>
    </row>
    <row r="23" spans="1:8">
      <c r="A23" s="111">
        <v>19</v>
      </c>
      <c r="B23" s="112" t="s">
        <v>207</v>
      </c>
      <c r="C23" s="10"/>
      <c r="D23" s="10"/>
      <c r="E23" s="10"/>
      <c r="F23" s="10"/>
      <c r="G23" s="113">
        <f>F23-D23</f>
        <v>0</v>
      </c>
      <c r="H23" s="10"/>
    </row>
    <row r="24" spans="1:8">
      <c r="A24" s="111">
        <v>20</v>
      </c>
      <c r="B24" s="112" t="s">
        <v>208</v>
      </c>
      <c r="C24" s="10"/>
      <c r="D24" s="10"/>
      <c r="E24" s="10"/>
      <c r="F24" s="10"/>
      <c r="G24" s="113">
        <f>F24-D24</f>
        <v>0</v>
      </c>
      <c r="H24" s="10"/>
    </row>
    <row r="25" spans="1:8">
      <c r="A25" s="116">
        <v>21</v>
      </c>
      <c r="B25" s="103" t="s">
        <v>288</v>
      </c>
      <c r="C25" s="117">
        <f t="shared" ref="C25:H25" si="5">C23-C24</f>
        <v>0</v>
      </c>
      <c r="D25" s="117">
        <f t="shared" si="5"/>
        <v>0</v>
      </c>
      <c r="E25" s="117">
        <f t="shared" si="5"/>
        <v>0</v>
      </c>
      <c r="F25" s="117">
        <f t="shared" si="5"/>
        <v>0</v>
      </c>
      <c r="G25" s="117">
        <f t="shared" si="5"/>
        <v>0</v>
      </c>
      <c r="H25" s="117">
        <f t="shared" si="5"/>
        <v>0</v>
      </c>
    </row>
    <row r="26" spans="1:8">
      <c r="A26" s="116">
        <v>22</v>
      </c>
      <c r="B26" s="118" t="s">
        <v>346</v>
      </c>
      <c r="C26" s="117">
        <f t="shared" ref="C26:H26" si="6">C22+C25</f>
        <v>0</v>
      </c>
      <c r="D26" s="117">
        <f t="shared" si="6"/>
        <v>0</v>
      </c>
      <c r="E26" s="117">
        <f t="shared" si="6"/>
        <v>0</v>
      </c>
      <c r="F26" s="117">
        <f t="shared" si="6"/>
        <v>0</v>
      </c>
      <c r="G26" s="117">
        <f t="shared" si="6"/>
        <v>0</v>
      </c>
      <c r="H26" s="117">
        <f t="shared" si="6"/>
        <v>0</v>
      </c>
    </row>
    <row r="27" spans="1:8">
      <c r="A27" s="111">
        <v>23</v>
      </c>
      <c r="B27" s="112" t="s">
        <v>209</v>
      </c>
      <c r="C27" s="10"/>
      <c r="D27" s="10"/>
      <c r="E27" s="10"/>
      <c r="F27" s="10"/>
      <c r="G27" s="113">
        <f>F27-D27</f>
        <v>0</v>
      </c>
      <c r="H27" s="10"/>
    </row>
    <row r="28" spans="1:8">
      <c r="A28" s="111">
        <v>24</v>
      </c>
      <c r="B28" s="112" t="s">
        <v>210</v>
      </c>
      <c r="C28" s="10"/>
      <c r="D28" s="10"/>
      <c r="E28" s="10"/>
      <c r="F28" s="10"/>
      <c r="G28" s="113">
        <f>F28-D28</f>
        <v>0</v>
      </c>
      <c r="H28" s="10"/>
    </row>
    <row r="29" spans="1:8">
      <c r="A29" s="116">
        <v>25</v>
      </c>
      <c r="B29" s="103" t="s">
        <v>289</v>
      </c>
      <c r="C29" s="117">
        <f t="shared" ref="C29:H29" si="7">C27-C28</f>
        <v>0</v>
      </c>
      <c r="D29" s="117">
        <f t="shared" si="7"/>
        <v>0</v>
      </c>
      <c r="E29" s="117">
        <f t="shared" si="7"/>
        <v>0</v>
      </c>
      <c r="F29" s="117">
        <f t="shared" si="7"/>
        <v>0</v>
      </c>
      <c r="G29" s="117">
        <f t="shared" si="7"/>
        <v>0</v>
      </c>
      <c r="H29" s="117">
        <f t="shared" si="7"/>
        <v>0</v>
      </c>
    </row>
    <row r="30" spans="1:8">
      <c r="A30" s="116">
        <v>26</v>
      </c>
      <c r="B30" s="103" t="s">
        <v>290</v>
      </c>
      <c r="C30" s="117">
        <f t="shared" ref="C30:H30" si="8">C26+C29</f>
        <v>0</v>
      </c>
      <c r="D30" s="117">
        <f t="shared" si="8"/>
        <v>0</v>
      </c>
      <c r="E30" s="117">
        <f t="shared" si="8"/>
        <v>0</v>
      </c>
      <c r="F30" s="117">
        <f t="shared" si="8"/>
        <v>0</v>
      </c>
      <c r="G30" s="117">
        <f t="shared" si="8"/>
        <v>0</v>
      </c>
      <c r="H30" s="117">
        <f t="shared" si="8"/>
        <v>0</v>
      </c>
    </row>
    <row r="31" spans="1:8">
      <c r="A31" s="111">
        <v>27</v>
      </c>
      <c r="B31" s="112" t="s">
        <v>356</v>
      </c>
      <c r="C31" s="100"/>
      <c r="D31" s="10"/>
      <c r="E31" s="100"/>
      <c r="F31" s="100">
        <v>0</v>
      </c>
      <c r="G31" s="101"/>
      <c r="H31" s="100"/>
    </row>
    <row r="32" spans="1:8">
      <c r="A32" s="116">
        <v>28</v>
      </c>
      <c r="B32" s="103" t="s">
        <v>357</v>
      </c>
      <c r="C32" s="117">
        <f t="shared" ref="C32:H32" si="9">C30+C31</f>
        <v>0</v>
      </c>
      <c r="D32" s="117">
        <f t="shared" si="9"/>
        <v>0</v>
      </c>
      <c r="E32" s="117">
        <f t="shared" si="9"/>
        <v>0</v>
      </c>
      <c r="F32" s="117">
        <f t="shared" si="9"/>
        <v>0</v>
      </c>
      <c r="G32" s="117">
        <f t="shared" si="9"/>
        <v>0</v>
      </c>
      <c r="H32" s="117">
        <f t="shared" si="9"/>
        <v>0</v>
      </c>
    </row>
    <row r="33" spans="1:8">
      <c r="A33" s="116" t="s">
        <v>358</v>
      </c>
      <c r="B33" s="119"/>
      <c r="C33" s="120"/>
      <c r="D33" s="120"/>
      <c r="E33" s="120"/>
      <c r="F33" s="120"/>
      <c r="G33" s="120"/>
      <c r="H33" s="121"/>
    </row>
    <row r="34" spans="1:8">
      <c r="A34" s="111">
        <v>29</v>
      </c>
      <c r="B34" s="112" t="s">
        <v>359</v>
      </c>
      <c r="C34" s="10"/>
      <c r="D34" s="10"/>
      <c r="E34" s="10"/>
      <c r="F34" s="10">
        <v>0</v>
      </c>
      <c r="G34" s="113">
        <f t="shared" ref="G34:G37" si="10">F34-D34</f>
        <v>0</v>
      </c>
      <c r="H34" s="10"/>
    </row>
    <row r="35" spans="1:8">
      <c r="A35" s="111">
        <v>30</v>
      </c>
      <c r="B35" s="112" t="s">
        <v>360</v>
      </c>
      <c r="C35" s="10"/>
      <c r="D35" s="10"/>
      <c r="E35" s="10"/>
      <c r="F35" s="10">
        <v>0</v>
      </c>
      <c r="G35" s="113">
        <f t="shared" si="10"/>
        <v>0</v>
      </c>
      <c r="H35" s="10"/>
    </row>
    <row r="36" spans="1:8">
      <c r="A36" s="111">
        <v>31</v>
      </c>
      <c r="B36" s="112" t="s">
        <v>361</v>
      </c>
      <c r="C36" s="10"/>
      <c r="D36" s="10"/>
      <c r="E36" s="10"/>
      <c r="F36" s="10">
        <v>0</v>
      </c>
      <c r="G36" s="113">
        <f t="shared" si="10"/>
        <v>0</v>
      </c>
      <c r="H36" s="10"/>
    </row>
    <row r="37" spans="1:8">
      <c r="A37" s="111">
        <v>32</v>
      </c>
      <c r="B37" s="112" t="s">
        <v>362</v>
      </c>
      <c r="C37" s="10"/>
      <c r="D37" s="10"/>
      <c r="E37" s="10"/>
      <c r="F37" s="10">
        <v>0</v>
      </c>
      <c r="G37" s="113">
        <f t="shared" si="10"/>
        <v>0</v>
      </c>
      <c r="H37" s="10"/>
    </row>
    <row r="38" spans="1:8">
      <c r="A38" s="116">
        <v>33</v>
      </c>
      <c r="B38" s="103" t="s">
        <v>363</v>
      </c>
      <c r="C38" s="117">
        <f>SUM(C34:C35)-SUM(C36:C37)</f>
        <v>0</v>
      </c>
      <c r="D38" s="117">
        <f t="shared" ref="D38:F38" si="11">SUM(D34:D35)-SUM(D36:D37)</f>
        <v>0</v>
      </c>
      <c r="E38" s="117">
        <f t="shared" si="11"/>
        <v>0</v>
      </c>
      <c r="F38" s="117">
        <f t="shared" si="11"/>
        <v>0</v>
      </c>
      <c r="G38" s="117">
        <f t="shared" ref="G38" si="12">SUM(G34:G35)-SUM(G36:G37)</f>
        <v>0</v>
      </c>
      <c r="H38" s="117">
        <f t="shared" ref="H38" si="13">SUM(H34:H35)-SUM(H36:H37)</f>
        <v>0</v>
      </c>
    </row>
    <row r="39" spans="1:8">
      <c r="A39" s="122" t="s">
        <v>355</v>
      </c>
      <c r="B39" s="123"/>
      <c r="C39" s="124"/>
      <c r="D39" s="124"/>
      <c r="E39" s="124"/>
      <c r="F39" s="124"/>
      <c r="G39" s="124"/>
      <c r="H39" s="125"/>
    </row>
    <row r="40" spans="1:8">
      <c r="A40" s="126"/>
      <c r="B40" s="123"/>
      <c r="C40" s="124"/>
      <c r="D40" s="124"/>
      <c r="E40" s="124"/>
      <c r="F40" s="124"/>
      <c r="G40" s="124"/>
      <c r="H40" s="125"/>
    </row>
    <row r="41" spans="1:8">
      <c r="A41" s="116" t="s">
        <v>269</v>
      </c>
      <c r="B41" s="119"/>
      <c r="C41" s="120"/>
      <c r="D41" s="120"/>
      <c r="E41" s="120"/>
      <c r="F41" s="120"/>
      <c r="G41" s="120"/>
      <c r="H41" s="121"/>
    </row>
    <row r="42" spans="1:8">
      <c r="A42" s="188" t="s">
        <v>268</v>
      </c>
      <c r="B42" s="185"/>
      <c r="C42" s="10"/>
      <c r="D42" s="10"/>
      <c r="E42" s="10"/>
      <c r="F42" s="10"/>
      <c r="G42" s="113">
        <f t="shared" ref="G42:G45" si="14">F42-D42</f>
        <v>0</v>
      </c>
      <c r="H42" s="10"/>
    </row>
    <row r="43" spans="1:8">
      <c r="A43" s="184" t="s">
        <v>385</v>
      </c>
      <c r="B43" s="185"/>
      <c r="C43" s="10"/>
      <c r="D43" s="10"/>
      <c r="E43" s="10"/>
      <c r="F43" s="10"/>
      <c r="G43" s="113">
        <f t="shared" si="14"/>
        <v>0</v>
      </c>
      <c r="H43" s="10"/>
    </row>
    <row r="44" spans="1:8">
      <c r="A44" s="184" t="s">
        <v>267</v>
      </c>
      <c r="B44" s="185"/>
      <c r="C44" s="10"/>
      <c r="D44" s="10"/>
      <c r="E44" s="10"/>
      <c r="F44" s="10"/>
      <c r="G44" s="113">
        <f t="shared" si="14"/>
        <v>0</v>
      </c>
      <c r="H44" s="10"/>
    </row>
    <row r="45" spans="1:8">
      <c r="A45" s="184" t="s">
        <v>386</v>
      </c>
      <c r="B45" s="185"/>
      <c r="C45" s="10"/>
      <c r="D45" s="10"/>
      <c r="E45" s="10"/>
      <c r="F45" s="10"/>
      <c r="G45" s="113">
        <f t="shared" si="14"/>
        <v>0</v>
      </c>
      <c r="H45" s="10"/>
    </row>
    <row r="46" spans="1:8" ht="14.25" customHeight="1">
      <c r="A46" s="186" t="s">
        <v>266</v>
      </c>
      <c r="B46" s="187"/>
      <c r="C46" s="117">
        <f>SUM(C44:C45)</f>
        <v>0</v>
      </c>
      <c r="D46" s="117">
        <f>SUM(D44:D45)</f>
        <v>0</v>
      </c>
      <c r="E46" s="117">
        <f>SUM(E44:E45)</f>
        <v>0</v>
      </c>
      <c r="F46" s="117">
        <f>SUM(F44:F45)</f>
        <v>0</v>
      </c>
      <c r="G46" s="117">
        <f>F46-D46</f>
        <v>0</v>
      </c>
      <c r="H46" s="117">
        <f>SUM(H44:H45)</f>
        <v>0</v>
      </c>
    </row>
    <row r="48" spans="1:8" s="41" customFormat="1">
      <c r="C48" s="85"/>
      <c r="D48" s="86" t="s">
        <v>340</v>
      </c>
      <c r="E48" s="86"/>
      <c r="H48" s="86"/>
    </row>
    <row r="49" ht="12" customHeight="1"/>
  </sheetData>
  <sheetProtection sheet="1" objects="1" scenarios="1"/>
  <mergeCells count="6">
    <mergeCell ref="A44:B44"/>
    <mergeCell ref="A45:B45"/>
    <mergeCell ref="A46:B46"/>
    <mergeCell ref="A1:G1"/>
    <mergeCell ref="A42:B42"/>
    <mergeCell ref="A43:B43"/>
  </mergeCells>
  <phoneticPr fontId="6" type="noConversion"/>
  <pageMargins left="0.78740157480314965" right="0.78740157480314965" top="0.59055118110236227" bottom="0.59055118110236227" header="0.51181102362204722" footer="0.51181102362204722"/>
  <pageSetup paperSize="8" orientation="landscape" r:id="rId1"/>
  <headerFooter alignWithMargins="0"/>
  <ignoredErrors>
    <ignoredError sqref="F14 C14:D14" formulaRange="1"/>
    <ignoredError sqref="G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0"/>
  <sheetViews>
    <sheetView showGridLines="0" zoomScaleNormal="100" workbookViewId="0">
      <pane ySplit="2" topLeftCell="A3" activePane="bottomLeft" state="frozen"/>
      <selection pane="bottomLeft" sqref="A1:G1"/>
    </sheetView>
  </sheetViews>
  <sheetFormatPr baseColWidth="10" defaultRowHeight="12.75"/>
  <cols>
    <col min="1" max="1" width="3.85546875" style="127" bestFit="1" customWidth="1"/>
    <col min="2" max="2" width="63.28515625" style="127" customWidth="1"/>
    <col min="3" max="8" width="18.85546875" style="127" customWidth="1"/>
    <col min="9" max="16384" width="11.42578125" style="127"/>
  </cols>
  <sheetData>
    <row r="1" spans="1:8">
      <c r="A1" s="182" t="s">
        <v>233</v>
      </c>
      <c r="B1" s="182"/>
      <c r="C1" s="182"/>
      <c r="D1" s="182"/>
      <c r="E1" s="182"/>
      <c r="F1" s="182"/>
      <c r="G1" s="182"/>
      <c r="H1" s="102"/>
    </row>
    <row r="2" spans="1:8" s="109" customFormat="1" ht="39" customHeight="1">
      <c r="A2" s="128"/>
      <c r="B2" s="129"/>
      <c r="C2" s="130" t="s">
        <v>191</v>
      </c>
      <c r="D2" s="130" t="s">
        <v>287</v>
      </c>
      <c r="E2" s="104" t="s">
        <v>364</v>
      </c>
      <c r="F2" s="130" t="s">
        <v>291</v>
      </c>
      <c r="G2" s="131" t="s">
        <v>378</v>
      </c>
      <c r="H2" s="104" t="s">
        <v>365</v>
      </c>
    </row>
    <row r="3" spans="1:8" s="109" customFormat="1" ht="11.25" customHeight="1">
      <c r="A3" s="106"/>
      <c r="B3" s="107"/>
      <c r="C3" s="108" t="s">
        <v>379</v>
      </c>
      <c r="D3" s="108" t="s">
        <v>379</v>
      </c>
      <c r="E3" s="108" t="s">
        <v>379</v>
      </c>
      <c r="F3" s="108" t="s">
        <v>379</v>
      </c>
      <c r="G3" s="108" t="s">
        <v>379</v>
      </c>
      <c r="H3" s="108" t="s">
        <v>379</v>
      </c>
    </row>
    <row r="4" spans="1:8" s="109" customFormat="1" ht="11.25" customHeight="1">
      <c r="A4" s="106"/>
      <c r="B4" s="107"/>
      <c r="C4" s="110">
        <v>1</v>
      </c>
      <c r="D4" s="110">
        <v>2</v>
      </c>
      <c r="E4" s="110">
        <v>3</v>
      </c>
      <c r="F4" s="110">
        <v>4</v>
      </c>
      <c r="G4" s="110">
        <v>5</v>
      </c>
      <c r="H4" s="110">
        <v>6</v>
      </c>
    </row>
    <row r="5" spans="1:8">
      <c r="A5" s="111">
        <v>1</v>
      </c>
      <c r="B5" s="112" t="s">
        <v>182</v>
      </c>
      <c r="C5" s="10"/>
      <c r="D5" s="10"/>
      <c r="E5" s="10"/>
      <c r="F5" s="10"/>
      <c r="G5" s="113">
        <f>F5-D5</f>
        <v>0</v>
      </c>
      <c r="H5" s="10"/>
    </row>
    <row r="6" spans="1:8">
      <c r="A6" s="111">
        <v>2</v>
      </c>
      <c r="B6" s="112" t="s">
        <v>192</v>
      </c>
      <c r="C6" s="10"/>
      <c r="D6" s="10"/>
      <c r="E6" s="10"/>
      <c r="F6" s="10"/>
      <c r="G6" s="113">
        <f t="shared" ref="G6:G19" si="0">F6-D6</f>
        <v>0</v>
      </c>
      <c r="H6" s="10"/>
    </row>
    <row r="7" spans="1:8">
      <c r="A7" s="111">
        <v>3</v>
      </c>
      <c r="B7" s="112" t="s">
        <v>212</v>
      </c>
      <c r="C7" s="10"/>
      <c r="D7" s="10"/>
      <c r="E7" s="10"/>
      <c r="F7" s="10"/>
      <c r="G7" s="113">
        <f t="shared" si="0"/>
        <v>0</v>
      </c>
      <c r="H7" s="10"/>
    </row>
    <row r="8" spans="1:8">
      <c r="A8" s="111">
        <v>4</v>
      </c>
      <c r="B8" s="112" t="s">
        <v>194</v>
      </c>
      <c r="C8" s="10"/>
      <c r="D8" s="10"/>
      <c r="E8" s="10"/>
      <c r="F8" s="10"/>
      <c r="G8" s="113">
        <f t="shared" si="0"/>
        <v>0</v>
      </c>
      <c r="H8" s="10"/>
    </row>
    <row r="9" spans="1:8">
      <c r="A9" s="111">
        <v>5</v>
      </c>
      <c r="B9" s="112" t="s">
        <v>195</v>
      </c>
      <c r="C9" s="10"/>
      <c r="D9" s="10"/>
      <c r="E9" s="10"/>
      <c r="F9" s="10"/>
      <c r="G9" s="113">
        <f t="shared" si="0"/>
        <v>0</v>
      </c>
      <c r="H9" s="10"/>
    </row>
    <row r="10" spans="1:8">
      <c r="A10" s="111">
        <v>6</v>
      </c>
      <c r="B10" s="112" t="s">
        <v>184</v>
      </c>
      <c r="C10" s="10"/>
      <c r="D10" s="10"/>
      <c r="E10" s="10"/>
      <c r="F10" s="10"/>
      <c r="G10" s="113">
        <f t="shared" si="0"/>
        <v>0</v>
      </c>
      <c r="H10" s="10"/>
    </row>
    <row r="11" spans="1:8">
      <c r="A11" s="111">
        <v>7</v>
      </c>
      <c r="B11" s="112" t="s">
        <v>213</v>
      </c>
      <c r="C11" s="10"/>
      <c r="D11" s="10"/>
      <c r="E11" s="10"/>
      <c r="F11" s="10"/>
      <c r="G11" s="113">
        <f t="shared" si="0"/>
        <v>0</v>
      </c>
      <c r="H11" s="10"/>
    </row>
    <row r="12" spans="1:8">
      <c r="A12" s="111">
        <v>8</v>
      </c>
      <c r="B12" s="112" t="s">
        <v>214</v>
      </c>
      <c r="C12" s="10"/>
      <c r="D12" s="10"/>
      <c r="E12" s="10"/>
      <c r="F12" s="10"/>
      <c r="G12" s="113">
        <f t="shared" si="0"/>
        <v>0</v>
      </c>
      <c r="H12" s="10"/>
    </row>
    <row r="13" spans="1:8">
      <c r="A13" s="116">
        <v>9</v>
      </c>
      <c r="B13" s="103" t="s">
        <v>215</v>
      </c>
      <c r="C13" s="117">
        <f t="shared" ref="C13:H13" si="1">SUM(C5:C12)</f>
        <v>0</v>
      </c>
      <c r="D13" s="117">
        <f t="shared" si="1"/>
        <v>0</v>
      </c>
      <c r="E13" s="117">
        <f t="shared" si="1"/>
        <v>0</v>
      </c>
      <c r="F13" s="117">
        <f t="shared" si="1"/>
        <v>0</v>
      </c>
      <c r="G13" s="117">
        <f t="shared" si="1"/>
        <v>0</v>
      </c>
      <c r="H13" s="117">
        <f t="shared" si="1"/>
        <v>0</v>
      </c>
    </row>
    <row r="14" spans="1:8">
      <c r="A14" s="111">
        <v>10</v>
      </c>
      <c r="B14" s="112" t="s">
        <v>185</v>
      </c>
      <c r="C14" s="10"/>
      <c r="D14" s="10"/>
      <c r="E14" s="10"/>
      <c r="F14" s="10"/>
      <c r="G14" s="115">
        <f t="shared" si="0"/>
        <v>0</v>
      </c>
      <c r="H14" s="10"/>
    </row>
    <row r="15" spans="1:8">
      <c r="A15" s="111">
        <v>11</v>
      </c>
      <c r="B15" s="112" t="s">
        <v>186</v>
      </c>
      <c r="C15" s="10"/>
      <c r="D15" s="10"/>
      <c r="E15" s="10"/>
      <c r="F15" s="10"/>
      <c r="G15" s="113">
        <f t="shared" si="0"/>
        <v>0</v>
      </c>
      <c r="H15" s="10"/>
    </row>
    <row r="16" spans="1:8">
      <c r="A16" s="111">
        <v>12</v>
      </c>
      <c r="B16" s="112" t="s">
        <v>187</v>
      </c>
      <c r="C16" s="10"/>
      <c r="D16" s="10"/>
      <c r="E16" s="10"/>
      <c r="F16" s="10"/>
      <c r="G16" s="113">
        <f t="shared" si="0"/>
        <v>0</v>
      </c>
      <c r="H16" s="10"/>
    </row>
    <row r="17" spans="1:9">
      <c r="A17" s="111">
        <v>13</v>
      </c>
      <c r="B17" s="112" t="s">
        <v>188</v>
      </c>
      <c r="C17" s="10"/>
      <c r="D17" s="10"/>
      <c r="E17" s="10"/>
      <c r="F17" s="10"/>
      <c r="G17" s="113">
        <f t="shared" si="0"/>
        <v>0</v>
      </c>
      <c r="H17" s="10"/>
    </row>
    <row r="18" spans="1:9">
      <c r="A18" s="111">
        <v>14</v>
      </c>
      <c r="B18" s="112" t="s">
        <v>189</v>
      </c>
      <c r="C18" s="10"/>
      <c r="D18" s="10"/>
      <c r="E18" s="10"/>
      <c r="F18" s="10"/>
      <c r="G18" s="113">
        <f t="shared" si="0"/>
        <v>0</v>
      </c>
      <c r="H18" s="10"/>
    </row>
    <row r="19" spans="1:9">
      <c r="A19" s="111">
        <v>15</v>
      </c>
      <c r="B19" s="112" t="s">
        <v>190</v>
      </c>
      <c r="C19" s="10"/>
      <c r="D19" s="10"/>
      <c r="E19" s="10"/>
      <c r="F19" s="10"/>
      <c r="G19" s="113">
        <f t="shared" si="0"/>
        <v>0</v>
      </c>
      <c r="H19" s="10"/>
    </row>
    <row r="20" spans="1:9">
      <c r="A20" s="116">
        <v>16</v>
      </c>
      <c r="B20" s="103" t="s">
        <v>216</v>
      </c>
      <c r="C20" s="117">
        <f t="shared" ref="C20:H20" si="2">SUM(C14:C19)</f>
        <v>0</v>
      </c>
      <c r="D20" s="117">
        <f t="shared" si="2"/>
        <v>0</v>
      </c>
      <c r="E20" s="117">
        <f t="shared" si="2"/>
        <v>0</v>
      </c>
      <c r="F20" s="117">
        <f t="shared" si="2"/>
        <v>0</v>
      </c>
      <c r="G20" s="117">
        <f t="shared" si="2"/>
        <v>0</v>
      </c>
      <c r="H20" s="117">
        <f t="shared" si="2"/>
        <v>0</v>
      </c>
      <c r="I20" s="127" t="s">
        <v>80</v>
      </c>
    </row>
    <row r="21" spans="1:9">
      <c r="A21" s="116">
        <v>17</v>
      </c>
      <c r="B21" s="118" t="s">
        <v>292</v>
      </c>
      <c r="C21" s="117">
        <f t="shared" ref="C21:H21" si="3">C13-C20</f>
        <v>0</v>
      </c>
      <c r="D21" s="117">
        <f t="shared" si="3"/>
        <v>0</v>
      </c>
      <c r="E21" s="117">
        <f t="shared" si="3"/>
        <v>0</v>
      </c>
      <c r="F21" s="117">
        <f t="shared" si="3"/>
        <v>0</v>
      </c>
      <c r="G21" s="117">
        <f t="shared" si="3"/>
        <v>0</v>
      </c>
      <c r="H21" s="117">
        <f t="shared" si="3"/>
        <v>0</v>
      </c>
    </row>
    <row r="22" spans="1:9">
      <c r="A22" s="111">
        <v>18</v>
      </c>
      <c r="B22" s="112" t="s">
        <v>217</v>
      </c>
      <c r="C22" s="10"/>
      <c r="D22" s="10"/>
      <c r="E22" s="10"/>
      <c r="F22" s="10"/>
      <c r="G22" s="115">
        <f t="shared" ref="G22:G33" si="4">F22-D22</f>
        <v>0</v>
      </c>
      <c r="H22" s="10"/>
    </row>
    <row r="23" spans="1:9">
      <c r="A23" s="111">
        <v>19</v>
      </c>
      <c r="B23" s="112" t="s">
        <v>218</v>
      </c>
      <c r="C23" s="10"/>
      <c r="D23" s="10"/>
      <c r="E23" s="10"/>
      <c r="F23" s="10"/>
      <c r="G23" s="115">
        <f t="shared" si="4"/>
        <v>0</v>
      </c>
      <c r="H23" s="10"/>
    </row>
    <row r="24" spans="1:9">
      <c r="A24" s="111">
        <v>20</v>
      </c>
      <c r="B24" s="112" t="s">
        <v>219</v>
      </c>
      <c r="C24" s="10"/>
      <c r="D24" s="10"/>
      <c r="E24" s="10"/>
      <c r="F24" s="10"/>
      <c r="G24" s="115">
        <f t="shared" si="4"/>
        <v>0</v>
      </c>
      <c r="H24" s="10"/>
    </row>
    <row r="25" spans="1:9">
      <c r="A25" s="111">
        <v>21</v>
      </c>
      <c r="B25" s="112" t="s">
        <v>220</v>
      </c>
      <c r="C25" s="10"/>
      <c r="D25" s="10"/>
      <c r="E25" s="10"/>
      <c r="F25" s="10"/>
      <c r="G25" s="115">
        <f t="shared" si="4"/>
        <v>0</v>
      </c>
      <c r="H25" s="10"/>
    </row>
    <row r="26" spans="1:9">
      <c r="A26" s="111">
        <v>22</v>
      </c>
      <c r="B26" s="112" t="s">
        <v>221</v>
      </c>
      <c r="C26" s="10"/>
      <c r="D26" s="10"/>
      <c r="E26" s="10"/>
      <c r="F26" s="10"/>
      <c r="G26" s="115">
        <f t="shared" si="4"/>
        <v>0</v>
      </c>
      <c r="H26" s="10"/>
    </row>
    <row r="27" spans="1:9">
      <c r="A27" s="116">
        <v>23</v>
      </c>
      <c r="B27" s="103" t="s">
        <v>222</v>
      </c>
      <c r="C27" s="117">
        <f t="shared" ref="C27:H27" si="5">SUM(C22:C26)</f>
        <v>0</v>
      </c>
      <c r="D27" s="117">
        <f t="shared" si="5"/>
        <v>0</v>
      </c>
      <c r="E27" s="117">
        <f t="shared" si="5"/>
        <v>0</v>
      </c>
      <c r="F27" s="117">
        <f t="shared" si="5"/>
        <v>0</v>
      </c>
      <c r="G27" s="117">
        <f t="shared" si="5"/>
        <v>0</v>
      </c>
      <c r="H27" s="117">
        <f t="shared" si="5"/>
        <v>0</v>
      </c>
    </row>
    <row r="28" spans="1:9">
      <c r="A28" s="111">
        <v>24</v>
      </c>
      <c r="B28" s="112" t="s">
        <v>223</v>
      </c>
      <c r="C28" s="10"/>
      <c r="D28" s="10"/>
      <c r="E28" s="10"/>
      <c r="F28" s="10"/>
      <c r="G28" s="115">
        <f t="shared" si="4"/>
        <v>0</v>
      </c>
      <c r="H28" s="10"/>
      <c r="I28" s="127" t="s">
        <v>80</v>
      </c>
    </row>
    <row r="29" spans="1:9">
      <c r="A29" s="111">
        <v>25</v>
      </c>
      <c r="B29" s="112" t="s">
        <v>224</v>
      </c>
      <c r="C29" s="10"/>
      <c r="D29" s="10"/>
      <c r="E29" s="10"/>
      <c r="F29" s="10"/>
      <c r="G29" s="115">
        <f t="shared" si="4"/>
        <v>0</v>
      </c>
      <c r="H29" s="10"/>
    </row>
    <row r="30" spans="1:9">
      <c r="A30" s="111">
        <v>26</v>
      </c>
      <c r="B30" s="112" t="s">
        <v>249</v>
      </c>
      <c r="C30" s="10"/>
      <c r="D30" s="10"/>
      <c r="E30" s="10"/>
      <c r="F30" s="10"/>
      <c r="G30" s="115">
        <f t="shared" si="4"/>
        <v>0</v>
      </c>
      <c r="H30" s="10"/>
    </row>
    <row r="31" spans="1:9">
      <c r="A31" s="111">
        <v>27</v>
      </c>
      <c r="B31" s="112" t="s">
        <v>225</v>
      </c>
      <c r="C31" s="10"/>
      <c r="D31" s="10"/>
      <c r="E31" s="10"/>
      <c r="F31" s="10"/>
      <c r="G31" s="115">
        <f t="shared" si="4"/>
        <v>0</v>
      </c>
      <c r="H31" s="10"/>
    </row>
    <row r="32" spans="1:9">
      <c r="A32" s="111">
        <v>28</v>
      </c>
      <c r="B32" s="112" t="s">
        <v>226</v>
      </c>
      <c r="C32" s="10"/>
      <c r="D32" s="10"/>
      <c r="E32" s="10"/>
      <c r="F32" s="10"/>
      <c r="G32" s="115">
        <f t="shared" si="4"/>
        <v>0</v>
      </c>
      <c r="H32" s="10"/>
    </row>
    <row r="33" spans="1:9">
      <c r="A33" s="111">
        <v>29</v>
      </c>
      <c r="B33" s="112" t="s">
        <v>227</v>
      </c>
      <c r="C33" s="10"/>
      <c r="D33" s="10"/>
      <c r="E33" s="10"/>
      <c r="F33" s="10"/>
      <c r="G33" s="115">
        <f t="shared" si="4"/>
        <v>0</v>
      </c>
      <c r="H33" s="10"/>
    </row>
    <row r="34" spans="1:9">
      <c r="A34" s="116">
        <v>30</v>
      </c>
      <c r="B34" s="103" t="s">
        <v>228</v>
      </c>
      <c r="C34" s="117">
        <f t="shared" ref="C34:H34" si="6">SUM(C28:C33)</f>
        <v>0</v>
      </c>
      <c r="D34" s="117">
        <f t="shared" si="6"/>
        <v>0</v>
      </c>
      <c r="E34" s="117">
        <f t="shared" si="6"/>
        <v>0</v>
      </c>
      <c r="F34" s="117">
        <f t="shared" si="6"/>
        <v>0</v>
      </c>
      <c r="G34" s="117">
        <f t="shared" si="6"/>
        <v>0</v>
      </c>
      <c r="H34" s="117">
        <f t="shared" si="6"/>
        <v>0</v>
      </c>
    </row>
    <row r="35" spans="1:9">
      <c r="A35" s="116">
        <v>31</v>
      </c>
      <c r="B35" s="118" t="s">
        <v>293</v>
      </c>
      <c r="C35" s="117">
        <f t="shared" ref="C35:H35" si="7">C27-C34</f>
        <v>0</v>
      </c>
      <c r="D35" s="117">
        <f t="shared" si="7"/>
        <v>0</v>
      </c>
      <c r="E35" s="117">
        <f t="shared" si="7"/>
        <v>0</v>
      </c>
      <c r="F35" s="117">
        <f t="shared" si="7"/>
        <v>0</v>
      </c>
      <c r="G35" s="117">
        <f t="shared" si="7"/>
        <v>0</v>
      </c>
      <c r="H35" s="117">
        <f t="shared" si="7"/>
        <v>0</v>
      </c>
      <c r="I35" s="127" t="s">
        <v>80</v>
      </c>
    </row>
    <row r="36" spans="1:9">
      <c r="A36" s="116">
        <v>32</v>
      </c>
      <c r="B36" s="118" t="s">
        <v>294</v>
      </c>
      <c r="C36" s="117">
        <f t="shared" ref="C36:H36" si="8">C21+C35</f>
        <v>0</v>
      </c>
      <c r="D36" s="117">
        <f t="shared" si="8"/>
        <v>0</v>
      </c>
      <c r="E36" s="117">
        <f t="shared" si="8"/>
        <v>0</v>
      </c>
      <c r="F36" s="117">
        <f t="shared" si="8"/>
        <v>0</v>
      </c>
      <c r="G36" s="117">
        <f t="shared" si="8"/>
        <v>0</v>
      </c>
      <c r="H36" s="117">
        <f t="shared" si="8"/>
        <v>0</v>
      </c>
    </row>
    <row r="37" spans="1:9" ht="22.5">
      <c r="A37" s="111">
        <v>33</v>
      </c>
      <c r="B37" s="132" t="s">
        <v>367</v>
      </c>
      <c r="C37" s="10"/>
      <c r="D37" s="10"/>
      <c r="E37" s="10"/>
      <c r="F37" s="10"/>
      <c r="G37" s="115">
        <f>F37-D37</f>
        <v>0</v>
      </c>
      <c r="H37" s="10"/>
    </row>
    <row r="38" spans="1:9" ht="22.5">
      <c r="A38" s="111">
        <v>34</v>
      </c>
      <c r="B38" s="132" t="s">
        <v>368</v>
      </c>
      <c r="C38" s="10"/>
      <c r="D38" s="10"/>
      <c r="E38" s="10"/>
      <c r="F38" s="10"/>
      <c r="G38" s="115">
        <f>F38-D38</f>
        <v>0</v>
      </c>
      <c r="H38" s="10"/>
    </row>
    <row r="39" spans="1:9" ht="22.5">
      <c r="A39" s="111">
        <v>35</v>
      </c>
      <c r="B39" s="132" t="s">
        <v>369</v>
      </c>
      <c r="C39" s="10"/>
      <c r="D39" s="10"/>
      <c r="E39" s="10"/>
      <c r="F39" s="10"/>
      <c r="G39" s="115">
        <f>F39-D39</f>
        <v>0</v>
      </c>
      <c r="H39" s="10"/>
    </row>
    <row r="40" spans="1:9">
      <c r="A40" s="111">
        <v>36</v>
      </c>
      <c r="B40" s="132" t="s">
        <v>366</v>
      </c>
      <c r="C40" s="10"/>
      <c r="D40" s="10"/>
      <c r="E40" s="10"/>
      <c r="F40" s="10"/>
      <c r="G40" s="115">
        <f>F40-D40</f>
        <v>0</v>
      </c>
      <c r="H40" s="10"/>
    </row>
    <row r="41" spans="1:9">
      <c r="A41" s="116">
        <v>37</v>
      </c>
      <c r="B41" s="103" t="s">
        <v>229</v>
      </c>
      <c r="C41" s="117">
        <f t="shared" ref="C41:H41" si="9">C37+C38-C39-C40</f>
        <v>0</v>
      </c>
      <c r="D41" s="117">
        <f t="shared" si="9"/>
        <v>0</v>
      </c>
      <c r="E41" s="117">
        <f t="shared" si="9"/>
        <v>0</v>
      </c>
      <c r="F41" s="117">
        <f t="shared" si="9"/>
        <v>0</v>
      </c>
      <c r="G41" s="117">
        <f t="shared" si="9"/>
        <v>0</v>
      </c>
      <c r="H41" s="117">
        <f t="shared" si="9"/>
        <v>0</v>
      </c>
    </row>
    <row r="42" spans="1:9">
      <c r="A42" s="116">
        <v>38</v>
      </c>
      <c r="B42" s="118" t="s">
        <v>295</v>
      </c>
      <c r="C42" s="117">
        <f t="shared" ref="C42:H42" si="10">C36+C41</f>
        <v>0</v>
      </c>
      <c r="D42" s="117">
        <f t="shared" si="10"/>
        <v>0</v>
      </c>
      <c r="E42" s="117">
        <f t="shared" si="10"/>
        <v>0</v>
      </c>
      <c r="F42" s="117">
        <f t="shared" si="10"/>
        <v>0</v>
      </c>
      <c r="G42" s="117">
        <f t="shared" si="10"/>
        <v>0</v>
      </c>
      <c r="H42" s="117">
        <f t="shared" si="10"/>
        <v>0</v>
      </c>
    </row>
    <row r="43" spans="1:9">
      <c r="A43" s="111">
        <v>39</v>
      </c>
      <c r="B43" s="112" t="s">
        <v>230</v>
      </c>
      <c r="C43" s="10"/>
      <c r="D43" s="10"/>
      <c r="E43" s="10"/>
      <c r="F43" s="10"/>
      <c r="G43" s="115">
        <f>F43-D43</f>
        <v>0</v>
      </c>
      <c r="H43" s="10"/>
    </row>
    <row r="44" spans="1:9">
      <c r="A44" s="111">
        <v>40</v>
      </c>
      <c r="B44" s="112" t="s">
        <v>231</v>
      </c>
      <c r="C44" s="10"/>
      <c r="D44" s="10"/>
      <c r="E44" s="10"/>
      <c r="F44" s="10"/>
      <c r="G44" s="115">
        <f>F44-D44</f>
        <v>0</v>
      </c>
      <c r="H44" s="10"/>
    </row>
    <row r="45" spans="1:9">
      <c r="A45" s="116">
        <v>41</v>
      </c>
      <c r="B45" s="118" t="s">
        <v>296</v>
      </c>
      <c r="C45" s="117">
        <f t="shared" ref="C45:H45" si="11">C42+C43+C44</f>
        <v>0</v>
      </c>
      <c r="D45" s="117">
        <f t="shared" si="11"/>
        <v>0</v>
      </c>
      <c r="E45" s="117">
        <f t="shared" si="11"/>
        <v>0</v>
      </c>
      <c r="F45" s="117">
        <f t="shared" si="11"/>
        <v>0</v>
      </c>
      <c r="G45" s="117">
        <f t="shared" si="11"/>
        <v>0</v>
      </c>
      <c r="H45" s="117">
        <f t="shared" si="11"/>
        <v>0</v>
      </c>
    </row>
    <row r="47" spans="1:9" s="41" customFormat="1">
      <c r="C47" s="85"/>
      <c r="D47" s="86" t="s">
        <v>340</v>
      </c>
      <c r="E47" s="86"/>
      <c r="H47" s="86"/>
    </row>
    <row r="49" spans="6:6">
      <c r="F49" s="133"/>
    </row>
    <row r="50" spans="6:6">
      <c r="F50" s="133"/>
    </row>
  </sheetData>
  <sheetProtection sheet="1" objects="1" scenarios="1"/>
  <mergeCells count="1">
    <mergeCell ref="A1:G1"/>
  </mergeCells>
  <phoneticPr fontId="6" type="noConversion"/>
  <pageMargins left="0.78740157480314965" right="0.78740157480314965" top="0.98425196850393704" bottom="0.98425196850393704" header="0.51181102362204722" footer="0.51181102362204722"/>
  <pageSetup paperSize="9" scale="73" orientation="landscape" r:id="rId1"/>
  <headerFooter alignWithMargins="0"/>
  <colBreaks count="1" manualBreakCount="1">
    <brk id="8" max="1048575" man="1"/>
  </colBreaks>
  <ignoredErrors>
    <ignoredError sqref="F13 C13:D13" formulaRange="1"/>
    <ignoredError sqref="G13 G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
  <sheetViews>
    <sheetView showGridLines="0" zoomScale="80" zoomScaleNormal="80" workbookViewId="0">
      <pane xSplit="1" ySplit="5" topLeftCell="B6" activePane="bottomRight" state="frozen"/>
      <selection pane="topRight" activeCell="B1" sqref="B1"/>
      <selection pane="bottomLeft" activeCell="A6" sqref="A6"/>
      <selection pane="bottomRight"/>
    </sheetView>
  </sheetViews>
  <sheetFormatPr baseColWidth="10" defaultColWidth="11.42578125" defaultRowHeight="12.75"/>
  <cols>
    <col min="1" max="1" width="53.85546875" style="114" bestFit="1" customWidth="1"/>
    <col min="2" max="13" width="22.7109375" style="114" customWidth="1"/>
    <col min="14" max="14" width="12.7109375" style="114" bestFit="1" customWidth="1"/>
    <col min="15" max="16384" width="11.42578125" style="114"/>
  </cols>
  <sheetData>
    <row r="1" spans="1:14" s="127" customFormat="1">
      <c r="A1" s="134" t="s">
        <v>298</v>
      </c>
      <c r="B1" s="135"/>
      <c r="C1" s="135"/>
      <c r="D1" s="135"/>
      <c r="E1" s="135"/>
      <c r="F1" s="135"/>
      <c r="G1" s="135"/>
      <c r="H1" s="135"/>
      <c r="I1" s="135"/>
      <c r="J1" s="135"/>
      <c r="K1" s="135"/>
      <c r="L1" s="135"/>
      <c r="M1" s="135"/>
    </row>
    <row r="2" spans="1:14" ht="16.5" customHeight="1">
      <c r="A2" s="136" t="s">
        <v>2</v>
      </c>
      <c r="B2" s="189" t="s">
        <v>177</v>
      </c>
      <c r="C2" s="190"/>
      <c r="D2" s="190"/>
      <c r="E2" s="190"/>
      <c r="F2" s="191"/>
      <c r="G2" s="189" t="s">
        <v>374</v>
      </c>
      <c r="H2" s="190"/>
      <c r="I2" s="190"/>
      <c r="J2" s="190"/>
      <c r="K2" s="191"/>
      <c r="L2" s="189" t="s">
        <v>79</v>
      </c>
      <c r="M2" s="190"/>
    </row>
    <row r="3" spans="1:14" s="105" customFormat="1" ht="49.5" customHeight="1">
      <c r="A3" s="137" t="s">
        <v>0</v>
      </c>
      <c r="B3" s="138" t="s">
        <v>372</v>
      </c>
      <c r="C3" s="138" t="s">
        <v>380</v>
      </c>
      <c r="D3" s="138" t="s">
        <v>381</v>
      </c>
      <c r="E3" s="138" t="s">
        <v>178</v>
      </c>
      <c r="F3" s="138" t="s">
        <v>373</v>
      </c>
      <c r="G3" s="138" t="s">
        <v>375</v>
      </c>
      <c r="H3" s="138" t="s">
        <v>341</v>
      </c>
      <c r="I3" s="138" t="s">
        <v>344</v>
      </c>
      <c r="J3" s="138" t="s">
        <v>376</v>
      </c>
      <c r="K3" s="138" t="s">
        <v>377</v>
      </c>
      <c r="L3" s="138" t="s">
        <v>343</v>
      </c>
      <c r="M3" s="104" t="s">
        <v>179</v>
      </c>
    </row>
    <row r="4" spans="1:14" s="139" customFormat="1">
      <c r="A4" s="137"/>
      <c r="B4" s="138" t="s">
        <v>379</v>
      </c>
      <c r="C4" s="138" t="s">
        <v>379</v>
      </c>
      <c r="D4" s="138" t="s">
        <v>379</v>
      </c>
      <c r="E4" s="138" t="s">
        <v>379</v>
      </c>
      <c r="F4" s="138" t="s">
        <v>379</v>
      </c>
      <c r="G4" s="138" t="s">
        <v>379</v>
      </c>
      <c r="H4" s="138" t="s">
        <v>379</v>
      </c>
      <c r="I4" s="138" t="s">
        <v>379</v>
      </c>
      <c r="J4" s="138" t="s">
        <v>379</v>
      </c>
      <c r="K4" s="138" t="s">
        <v>379</v>
      </c>
      <c r="L4" s="138" t="s">
        <v>379</v>
      </c>
      <c r="M4" s="138" t="s">
        <v>379</v>
      </c>
    </row>
    <row r="5" spans="1:14" s="139" customFormat="1">
      <c r="A5" s="137" t="s">
        <v>0</v>
      </c>
      <c r="B5" s="140"/>
      <c r="C5" s="141" t="s">
        <v>81</v>
      </c>
      <c r="D5" s="141" t="s">
        <v>82</v>
      </c>
      <c r="E5" s="141" t="s">
        <v>83</v>
      </c>
      <c r="F5" s="141"/>
      <c r="G5" s="141"/>
      <c r="H5" s="141" t="s">
        <v>82</v>
      </c>
      <c r="I5" s="141" t="s">
        <v>81</v>
      </c>
      <c r="J5" s="141" t="s">
        <v>83</v>
      </c>
      <c r="K5" s="141" t="s">
        <v>82</v>
      </c>
      <c r="L5" s="140"/>
      <c r="M5" s="140"/>
      <c r="N5" s="139" t="s">
        <v>80</v>
      </c>
    </row>
    <row r="6" spans="1:14" s="127" customFormat="1">
      <c r="A6" s="142" t="s">
        <v>84</v>
      </c>
      <c r="B6" s="12"/>
      <c r="C6" s="12"/>
      <c r="D6" s="12"/>
      <c r="E6" s="12"/>
      <c r="F6" s="12"/>
      <c r="G6" s="12"/>
      <c r="H6" s="12"/>
      <c r="I6" s="12"/>
      <c r="J6" s="12"/>
      <c r="K6" s="12"/>
      <c r="L6" s="12"/>
      <c r="M6" s="12"/>
      <c r="N6" s="127" t="s">
        <v>80</v>
      </c>
    </row>
    <row r="7" spans="1:14" s="127" customFormat="1">
      <c r="A7" s="116" t="s">
        <v>85</v>
      </c>
      <c r="B7" s="143"/>
      <c r="C7" s="143"/>
      <c r="D7" s="143"/>
      <c r="E7" s="143"/>
      <c r="F7" s="143"/>
      <c r="G7" s="143"/>
      <c r="H7" s="143"/>
      <c r="I7" s="143"/>
      <c r="J7" s="143"/>
      <c r="K7" s="143"/>
      <c r="L7" s="143"/>
      <c r="M7" s="143"/>
      <c r="N7" s="127" t="s">
        <v>80</v>
      </c>
    </row>
    <row r="8" spans="1:14">
      <c r="A8" s="112" t="s">
        <v>297</v>
      </c>
      <c r="B8" s="144"/>
      <c r="C8" s="144"/>
      <c r="D8" s="144"/>
      <c r="E8" s="144"/>
      <c r="F8" s="144"/>
      <c r="G8" s="144"/>
      <c r="H8" s="144"/>
      <c r="I8" s="144"/>
      <c r="J8" s="144"/>
      <c r="K8" s="144"/>
      <c r="L8" s="144"/>
      <c r="M8" s="144"/>
      <c r="N8" s="145"/>
    </row>
    <row r="9" spans="1:14">
      <c r="A9" s="112" t="s">
        <v>137</v>
      </c>
      <c r="B9" s="12"/>
      <c r="C9" s="12"/>
      <c r="D9" s="12"/>
      <c r="E9" s="12"/>
      <c r="F9" s="12"/>
      <c r="G9" s="12"/>
      <c r="H9" s="12"/>
      <c r="I9" s="12"/>
      <c r="J9" s="12"/>
      <c r="K9" s="12"/>
      <c r="L9" s="12"/>
      <c r="M9" s="12"/>
      <c r="N9" s="145" t="s">
        <v>80</v>
      </c>
    </row>
    <row r="10" spans="1:14">
      <c r="A10" s="112" t="s">
        <v>138</v>
      </c>
      <c r="B10" s="12"/>
      <c r="C10" s="12"/>
      <c r="D10" s="12"/>
      <c r="E10" s="12"/>
      <c r="F10" s="12"/>
      <c r="G10" s="12"/>
      <c r="H10" s="12"/>
      <c r="I10" s="12"/>
      <c r="J10" s="12"/>
      <c r="K10" s="12"/>
      <c r="L10" s="12"/>
      <c r="M10" s="12"/>
      <c r="N10" s="145" t="s">
        <v>80</v>
      </c>
    </row>
    <row r="11" spans="1:14">
      <c r="A11" s="112" t="s">
        <v>139</v>
      </c>
      <c r="B11" s="12"/>
      <c r="C11" s="12"/>
      <c r="D11" s="12"/>
      <c r="E11" s="12"/>
      <c r="F11" s="12"/>
      <c r="G11" s="12"/>
      <c r="H11" s="12"/>
      <c r="I11" s="12"/>
      <c r="J11" s="12"/>
      <c r="K11" s="12"/>
      <c r="L11" s="12"/>
      <c r="M11" s="12"/>
      <c r="N11" s="145" t="s">
        <v>80</v>
      </c>
    </row>
    <row r="12" spans="1:14">
      <c r="A12" s="112" t="s">
        <v>140</v>
      </c>
      <c r="B12" s="12"/>
      <c r="C12" s="12"/>
      <c r="D12" s="12"/>
      <c r="E12" s="12"/>
      <c r="F12" s="12"/>
      <c r="G12" s="12"/>
      <c r="H12" s="12"/>
      <c r="I12" s="12"/>
      <c r="J12" s="12"/>
      <c r="K12" s="12"/>
      <c r="L12" s="12"/>
      <c r="M12" s="12"/>
      <c r="N12" s="145" t="s">
        <v>80</v>
      </c>
    </row>
    <row r="13" spans="1:14">
      <c r="A13" s="112" t="s">
        <v>299</v>
      </c>
      <c r="B13" s="144"/>
      <c r="C13" s="144"/>
      <c r="D13" s="144"/>
      <c r="E13" s="144"/>
      <c r="F13" s="144"/>
      <c r="G13" s="144"/>
      <c r="H13" s="144"/>
      <c r="I13" s="144"/>
      <c r="J13" s="144"/>
      <c r="K13" s="144"/>
      <c r="L13" s="144"/>
      <c r="M13" s="144"/>
      <c r="N13" s="145"/>
    </row>
    <row r="14" spans="1:14">
      <c r="A14" s="112" t="s">
        <v>141</v>
      </c>
      <c r="B14" s="12"/>
      <c r="C14" s="12"/>
      <c r="D14" s="12"/>
      <c r="E14" s="12"/>
      <c r="F14" s="12"/>
      <c r="G14" s="12"/>
      <c r="H14" s="12"/>
      <c r="I14" s="12"/>
      <c r="J14" s="12"/>
      <c r="K14" s="12"/>
      <c r="L14" s="12"/>
      <c r="M14" s="12"/>
      <c r="N14" s="145" t="s">
        <v>80</v>
      </c>
    </row>
    <row r="15" spans="1:14">
      <c r="A15" s="112" t="s">
        <v>142</v>
      </c>
      <c r="B15" s="12"/>
      <c r="C15" s="12"/>
      <c r="D15" s="12"/>
      <c r="E15" s="12"/>
      <c r="F15" s="12"/>
      <c r="G15" s="12"/>
      <c r="H15" s="12"/>
      <c r="I15" s="12"/>
      <c r="J15" s="12"/>
      <c r="K15" s="12"/>
      <c r="L15" s="12"/>
      <c r="M15" s="12"/>
      <c r="N15" s="145" t="s">
        <v>80</v>
      </c>
    </row>
    <row r="16" spans="1:14">
      <c r="A16" s="112" t="s">
        <v>143</v>
      </c>
      <c r="B16" s="12"/>
      <c r="C16" s="12"/>
      <c r="D16" s="12"/>
      <c r="E16" s="12"/>
      <c r="F16" s="12"/>
      <c r="G16" s="12"/>
      <c r="H16" s="12"/>
      <c r="I16" s="12"/>
      <c r="J16" s="12"/>
      <c r="K16" s="12"/>
      <c r="L16" s="12"/>
      <c r="M16" s="12"/>
      <c r="N16" s="145" t="s">
        <v>80</v>
      </c>
    </row>
    <row r="17" spans="1:14">
      <c r="A17" s="112" t="s">
        <v>301</v>
      </c>
      <c r="B17" s="12"/>
      <c r="C17" s="12"/>
      <c r="D17" s="12"/>
      <c r="E17" s="12"/>
      <c r="F17" s="12"/>
      <c r="G17" s="12"/>
      <c r="H17" s="12"/>
      <c r="I17" s="12"/>
      <c r="J17" s="12"/>
      <c r="K17" s="12"/>
      <c r="L17" s="12"/>
      <c r="M17" s="12"/>
      <c r="N17" s="145"/>
    </row>
    <row r="18" spans="1:14">
      <c r="A18" s="112" t="s">
        <v>144</v>
      </c>
      <c r="B18" s="144"/>
      <c r="C18" s="144"/>
      <c r="D18" s="144"/>
      <c r="E18" s="144"/>
      <c r="F18" s="144"/>
      <c r="G18" s="144"/>
      <c r="H18" s="144"/>
      <c r="I18" s="144"/>
      <c r="J18" s="144"/>
      <c r="K18" s="144"/>
      <c r="L18" s="144"/>
      <c r="M18" s="144"/>
      <c r="N18" s="145" t="s">
        <v>80</v>
      </c>
    </row>
    <row r="19" spans="1:14">
      <c r="A19" s="112" t="s">
        <v>302</v>
      </c>
      <c r="B19" s="12"/>
      <c r="C19" s="12"/>
      <c r="D19" s="12"/>
      <c r="E19" s="12"/>
      <c r="F19" s="12"/>
      <c r="G19" s="12"/>
      <c r="H19" s="12"/>
      <c r="I19" s="12"/>
      <c r="J19" s="12"/>
      <c r="K19" s="12"/>
      <c r="L19" s="12"/>
      <c r="M19" s="12"/>
      <c r="N19" s="145" t="s">
        <v>80</v>
      </c>
    </row>
    <row r="20" spans="1:14">
      <c r="A20" s="112" t="s">
        <v>145</v>
      </c>
      <c r="B20" s="12"/>
      <c r="C20" s="12"/>
      <c r="D20" s="12"/>
      <c r="E20" s="12"/>
      <c r="F20" s="12"/>
      <c r="G20" s="12"/>
      <c r="H20" s="12"/>
      <c r="I20" s="12"/>
      <c r="J20" s="12"/>
      <c r="K20" s="12"/>
      <c r="L20" s="12"/>
      <c r="M20" s="12"/>
      <c r="N20" s="145"/>
    </row>
    <row r="21" spans="1:14">
      <c r="A21" s="112" t="s">
        <v>303</v>
      </c>
      <c r="B21" s="12"/>
      <c r="C21" s="12"/>
      <c r="D21" s="12"/>
      <c r="E21" s="12"/>
      <c r="F21" s="12"/>
      <c r="G21" s="12"/>
      <c r="H21" s="12"/>
      <c r="I21" s="12"/>
      <c r="J21" s="12"/>
      <c r="K21" s="12"/>
      <c r="L21" s="12"/>
      <c r="M21" s="12"/>
      <c r="N21" s="145" t="s">
        <v>80</v>
      </c>
    </row>
    <row r="22" spans="1:14">
      <c r="A22" s="112" t="s">
        <v>304</v>
      </c>
      <c r="B22" s="12"/>
      <c r="C22" s="12"/>
      <c r="D22" s="12"/>
      <c r="E22" s="12"/>
      <c r="F22" s="12"/>
      <c r="G22" s="12"/>
      <c r="H22" s="12"/>
      <c r="I22" s="12"/>
      <c r="J22" s="12"/>
      <c r="K22" s="12"/>
      <c r="L22" s="12"/>
      <c r="M22" s="12"/>
      <c r="N22" s="145"/>
    </row>
    <row r="23" spans="1:14">
      <c r="A23" s="112" t="s">
        <v>305</v>
      </c>
      <c r="B23" s="12"/>
      <c r="C23" s="12"/>
      <c r="D23" s="12"/>
      <c r="E23" s="12"/>
      <c r="F23" s="12"/>
      <c r="G23" s="12"/>
      <c r="H23" s="12"/>
      <c r="I23" s="12"/>
      <c r="J23" s="12"/>
      <c r="K23" s="12"/>
      <c r="L23" s="12"/>
      <c r="M23" s="12"/>
      <c r="N23" s="145"/>
    </row>
    <row r="24" spans="1:14">
      <c r="A24" s="112" t="s">
        <v>306</v>
      </c>
      <c r="B24" s="12"/>
      <c r="C24" s="12"/>
      <c r="D24" s="12"/>
      <c r="E24" s="12"/>
      <c r="F24" s="12"/>
      <c r="G24" s="12"/>
      <c r="H24" s="12"/>
      <c r="I24" s="12"/>
      <c r="J24" s="12"/>
      <c r="K24" s="12"/>
      <c r="L24" s="12"/>
      <c r="M24" s="12"/>
      <c r="N24" s="145"/>
    </row>
    <row r="25" spans="1:14">
      <c r="A25" s="112" t="s">
        <v>146</v>
      </c>
      <c r="B25" s="12"/>
      <c r="C25" s="12"/>
      <c r="D25" s="12"/>
      <c r="E25" s="12"/>
      <c r="F25" s="12"/>
      <c r="G25" s="12"/>
      <c r="H25" s="12"/>
      <c r="I25" s="12"/>
      <c r="J25" s="12"/>
      <c r="K25" s="12"/>
      <c r="L25" s="12"/>
      <c r="M25" s="12"/>
      <c r="N25" s="145"/>
    </row>
    <row r="26" spans="1:14">
      <c r="A26" s="112" t="s">
        <v>147</v>
      </c>
      <c r="B26" s="12"/>
      <c r="C26" s="12"/>
      <c r="D26" s="12"/>
      <c r="E26" s="12"/>
      <c r="F26" s="12"/>
      <c r="G26" s="12"/>
      <c r="H26" s="12"/>
      <c r="I26" s="12"/>
      <c r="J26" s="12"/>
      <c r="K26" s="12"/>
      <c r="L26" s="12"/>
      <c r="M26" s="12"/>
      <c r="N26" s="145"/>
    </row>
    <row r="27" spans="1:14">
      <c r="A27" s="112" t="s">
        <v>307</v>
      </c>
      <c r="B27" s="12"/>
      <c r="C27" s="12"/>
      <c r="D27" s="12"/>
      <c r="E27" s="12"/>
      <c r="F27" s="12"/>
      <c r="G27" s="12"/>
      <c r="H27" s="12"/>
      <c r="I27" s="12"/>
      <c r="J27" s="12"/>
      <c r="K27" s="12"/>
      <c r="L27" s="12"/>
      <c r="M27" s="12"/>
      <c r="N27" s="145"/>
    </row>
    <row r="28" spans="1:14">
      <c r="A28" s="112" t="s">
        <v>148</v>
      </c>
      <c r="B28" s="12"/>
      <c r="C28" s="12"/>
      <c r="D28" s="12"/>
      <c r="E28" s="12"/>
      <c r="F28" s="12"/>
      <c r="G28" s="12"/>
      <c r="H28" s="12"/>
      <c r="I28" s="12"/>
      <c r="J28" s="12"/>
      <c r="K28" s="12"/>
      <c r="L28" s="12"/>
      <c r="M28" s="12"/>
      <c r="N28" s="145"/>
    </row>
    <row r="29" spans="1:14">
      <c r="A29" s="112" t="s">
        <v>149</v>
      </c>
      <c r="B29" s="12"/>
      <c r="C29" s="12"/>
      <c r="D29" s="12"/>
      <c r="E29" s="12"/>
      <c r="F29" s="12"/>
      <c r="G29" s="12"/>
      <c r="H29" s="12"/>
      <c r="I29" s="12"/>
      <c r="J29" s="12"/>
      <c r="K29" s="12"/>
      <c r="L29" s="12"/>
      <c r="M29" s="12"/>
      <c r="N29" s="145"/>
    </row>
    <row r="30" spans="1:14">
      <c r="A30" s="116" t="s">
        <v>150</v>
      </c>
      <c r="B30" s="143"/>
      <c r="C30" s="143"/>
      <c r="D30" s="143"/>
      <c r="E30" s="143"/>
      <c r="F30" s="143"/>
      <c r="G30" s="143"/>
      <c r="H30" s="143"/>
      <c r="I30" s="143"/>
      <c r="J30" s="143"/>
      <c r="K30" s="143"/>
      <c r="L30" s="143"/>
      <c r="M30" s="143"/>
      <c r="N30" s="145"/>
    </row>
    <row r="31" spans="1:14">
      <c r="A31" s="112" t="s">
        <v>151</v>
      </c>
      <c r="B31" s="12"/>
      <c r="C31" s="12"/>
      <c r="D31" s="12"/>
      <c r="E31" s="12"/>
      <c r="F31" s="12"/>
      <c r="G31" s="12"/>
      <c r="H31" s="12"/>
      <c r="I31" s="12"/>
      <c r="J31" s="12"/>
      <c r="K31" s="12"/>
      <c r="L31" s="12"/>
      <c r="M31" s="12"/>
      <c r="N31" s="145" t="s">
        <v>80</v>
      </c>
    </row>
    <row r="32" spans="1:14">
      <c r="A32" s="112" t="s">
        <v>152</v>
      </c>
      <c r="B32" s="12"/>
      <c r="C32" s="12"/>
      <c r="D32" s="12"/>
      <c r="E32" s="12"/>
      <c r="F32" s="12"/>
      <c r="G32" s="12"/>
      <c r="H32" s="12"/>
      <c r="I32" s="12"/>
      <c r="J32" s="12"/>
      <c r="K32" s="12"/>
      <c r="L32" s="12"/>
      <c r="M32" s="12"/>
      <c r="N32" s="145" t="s">
        <v>80</v>
      </c>
    </row>
    <row r="33" spans="1:14">
      <c r="A33" s="112" t="s">
        <v>153</v>
      </c>
      <c r="B33" s="12"/>
      <c r="C33" s="12"/>
      <c r="D33" s="12"/>
      <c r="E33" s="12"/>
      <c r="F33" s="12"/>
      <c r="G33" s="12"/>
      <c r="H33" s="12"/>
      <c r="I33" s="12"/>
      <c r="J33" s="12"/>
      <c r="K33" s="12"/>
      <c r="L33" s="12"/>
      <c r="M33" s="12"/>
      <c r="N33" s="145"/>
    </row>
    <row r="34" spans="1:14">
      <c r="A34" s="112" t="s">
        <v>154</v>
      </c>
      <c r="B34" s="12"/>
      <c r="C34" s="12"/>
      <c r="D34" s="12"/>
      <c r="E34" s="12"/>
      <c r="F34" s="12"/>
      <c r="G34" s="12"/>
      <c r="H34" s="12"/>
      <c r="I34" s="12"/>
      <c r="J34" s="12"/>
      <c r="K34" s="12"/>
      <c r="L34" s="12"/>
      <c r="M34" s="12"/>
      <c r="N34" s="145" t="s">
        <v>80</v>
      </c>
    </row>
    <row r="35" spans="1:14">
      <c r="A35" s="112" t="s">
        <v>155</v>
      </c>
      <c r="B35" s="143"/>
      <c r="C35" s="143"/>
      <c r="D35" s="143"/>
      <c r="E35" s="143"/>
      <c r="F35" s="143"/>
      <c r="G35" s="143"/>
      <c r="H35" s="143"/>
      <c r="I35" s="143"/>
      <c r="J35" s="143"/>
      <c r="K35" s="143"/>
      <c r="L35" s="143"/>
      <c r="M35" s="143"/>
      <c r="N35" s="145" t="s">
        <v>80</v>
      </c>
    </row>
    <row r="36" spans="1:14">
      <c r="A36" s="112" t="s">
        <v>156</v>
      </c>
      <c r="B36" s="12"/>
      <c r="C36" s="12"/>
      <c r="D36" s="12"/>
      <c r="E36" s="12"/>
      <c r="F36" s="12"/>
      <c r="G36" s="12"/>
      <c r="H36" s="12"/>
      <c r="I36" s="12"/>
      <c r="J36" s="12"/>
      <c r="K36" s="12"/>
      <c r="L36" s="12"/>
      <c r="M36" s="12"/>
      <c r="N36" s="145" t="s">
        <v>80</v>
      </c>
    </row>
    <row r="37" spans="1:14" s="127" customFormat="1">
      <c r="A37" s="112" t="s">
        <v>157</v>
      </c>
      <c r="B37" s="12"/>
      <c r="C37" s="12"/>
      <c r="D37" s="12"/>
      <c r="E37" s="12"/>
      <c r="F37" s="12"/>
      <c r="G37" s="12"/>
      <c r="H37" s="12"/>
      <c r="I37" s="12"/>
      <c r="J37" s="12"/>
      <c r="K37" s="12"/>
      <c r="L37" s="12"/>
      <c r="M37" s="12"/>
      <c r="N37" s="127" t="s">
        <v>80</v>
      </c>
    </row>
    <row r="38" spans="1:14">
      <c r="A38" s="112" t="s">
        <v>158</v>
      </c>
      <c r="B38" s="12"/>
      <c r="C38" s="12"/>
      <c r="D38" s="12"/>
      <c r="E38" s="12"/>
      <c r="F38" s="12"/>
      <c r="G38" s="12"/>
      <c r="H38" s="12"/>
      <c r="I38" s="12"/>
      <c r="J38" s="12"/>
      <c r="K38" s="12"/>
      <c r="L38" s="12"/>
      <c r="M38" s="12"/>
      <c r="N38" s="145" t="s">
        <v>80</v>
      </c>
    </row>
    <row r="39" spans="1:14">
      <c r="A39" s="112" t="s">
        <v>159</v>
      </c>
      <c r="B39" s="12"/>
      <c r="C39" s="12"/>
      <c r="D39" s="12"/>
      <c r="E39" s="12"/>
      <c r="F39" s="12"/>
      <c r="G39" s="12"/>
      <c r="H39" s="12"/>
      <c r="I39" s="12"/>
      <c r="J39" s="12"/>
      <c r="K39" s="12"/>
      <c r="L39" s="12"/>
      <c r="M39" s="12"/>
      <c r="N39" s="145" t="s">
        <v>80</v>
      </c>
    </row>
    <row r="40" spans="1:14">
      <c r="A40" s="146" t="s">
        <v>300</v>
      </c>
      <c r="B40" s="147">
        <f t="shared" ref="B40:M40" si="0">SUM(B6:B39)</f>
        <v>0</v>
      </c>
      <c r="C40" s="147">
        <f t="shared" si="0"/>
        <v>0</v>
      </c>
      <c r="D40" s="147">
        <f t="shared" si="0"/>
        <v>0</v>
      </c>
      <c r="E40" s="147">
        <f t="shared" si="0"/>
        <v>0</v>
      </c>
      <c r="F40" s="147">
        <f t="shared" si="0"/>
        <v>0</v>
      </c>
      <c r="G40" s="147">
        <f t="shared" si="0"/>
        <v>0</v>
      </c>
      <c r="H40" s="147">
        <f t="shared" si="0"/>
        <v>0</v>
      </c>
      <c r="I40" s="147">
        <f t="shared" si="0"/>
        <v>0</v>
      </c>
      <c r="J40" s="147">
        <f t="shared" si="0"/>
        <v>0</v>
      </c>
      <c r="K40" s="147">
        <f t="shared" si="0"/>
        <v>0</v>
      </c>
      <c r="L40" s="147">
        <f>IF(G40&lt;0,B40+C40+D40+E40+K40,B40+C40-D40+E40-K40)</f>
        <v>0</v>
      </c>
      <c r="M40" s="147">
        <f t="shared" si="0"/>
        <v>0</v>
      </c>
      <c r="N40" s="145" t="s">
        <v>80</v>
      </c>
    </row>
    <row r="41" spans="1:14">
      <c r="M41" s="148"/>
      <c r="N41" s="145" t="s">
        <v>80</v>
      </c>
    </row>
    <row r="42" spans="1:14" s="41" customFormat="1">
      <c r="B42" s="85"/>
      <c r="C42" s="86" t="s">
        <v>340</v>
      </c>
    </row>
    <row r="43" spans="1:14">
      <c r="M43" s="148"/>
      <c r="N43" s="145" t="s">
        <v>80</v>
      </c>
    </row>
    <row r="44" spans="1:14">
      <c r="M44" s="148"/>
      <c r="N44" s="145" t="s">
        <v>80</v>
      </c>
    </row>
    <row r="45" spans="1:14">
      <c r="M45" s="148"/>
      <c r="N45" s="145" t="s">
        <v>80</v>
      </c>
    </row>
    <row r="46" spans="1:14">
      <c r="M46" s="148"/>
      <c r="N46" s="145" t="s">
        <v>0</v>
      </c>
    </row>
    <row r="47" spans="1:14" s="127" customFormat="1">
      <c r="A47" s="114"/>
      <c r="B47" s="114"/>
      <c r="C47" s="114"/>
      <c r="D47" s="114"/>
      <c r="E47" s="114"/>
      <c r="F47" s="114"/>
      <c r="G47" s="114"/>
      <c r="H47" s="114"/>
      <c r="I47" s="114"/>
      <c r="J47" s="114"/>
      <c r="K47" s="114"/>
      <c r="L47" s="114"/>
      <c r="M47" s="148"/>
    </row>
    <row r="48" spans="1:14">
      <c r="M48" s="148"/>
    </row>
    <row r="49" spans="13:13">
      <c r="M49" s="148"/>
    </row>
    <row r="50" spans="13:13">
      <c r="M50" s="148"/>
    </row>
    <row r="51" spans="13:13">
      <c r="M51" s="148"/>
    </row>
    <row r="52" spans="13:13">
      <c r="M52" s="148"/>
    </row>
    <row r="53" spans="13:13">
      <c r="M53" s="148"/>
    </row>
    <row r="54" spans="13:13">
      <c r="M54" s="148"/>
    </row>
    <row r="55" spans="13:13">
      <c r="M55" s="148"/>
    </row>
    <row r="56" spans="13:13">
      <c r="M56" s="148"/>
    </row>
    <row r="57" spans="13:13">
      <c r="M57" s="148"/>
    </row>
    <row r="58" spans="13:13">
      <c r="M58" s="148"/>
    </row>
    <row r="59" spans="13:13">
      <c r="M59" s="148"/>
    </row>
    <row r="60" spans="13:13">
      <c r="M60" s="148"/>
    </row>
    <row r="61" spans="13:13">
      <c r="M61" s="148"/>
    </row>
    <row r="62" spans="13:13">
      <c r="M62" s="148"/>
    </row>
    <row r="63" spans="13:13">
      <c r="M63" s="148"/>
    </row>
    <row r="64" spans="13:13">
      <c r="M64" s="148"/>
    </row>
    <row r="65" spans="13:13">
      <c r="M65" s="148"/>
    </row>
    <row r="66" spans="13:13">
      <c r="M66" s="148"/>
    </row>
    <row r="67" spans="13:13">
      <c r="M67" s="148"/>
    </row>
    <row r="68" spans="13:13">
      <c r="M68" s="148"/>
    </row>
    <row r="69" spans="13:13">
      <c r="M69" s="148"/>
    </row>
    <row r="70" spans="13:13">
      <c r="M70" s="148"/>
    </row>
    <row r="71" spans="13:13">
      <c r="M71" s="148"/>
    </row>
    <row r="72" spans="13:13">
      <c r="M72" s="148"/>
    </row>
    <row r="73" spans="13:13">
      <c r="M73" s="148"/>
    </row>
    <row r="74" spans="13:13">
      <c r="M74" s="148"/>
    </row>
    <row r="75" spans="13:13">
      <c r="M75" s="148"/>
    </row>
    <row r="76" spans="13:13">
      <c r="M76" s="148"/>
    </row>
    <row r="77" spans="13:13">
      <c r="M77" s="148"/>
    </row>
    <row r="78" spans="13:13">
      <c r="M78" s="148"/>
    </row>
    <row r="79" spans="13:13">
      <c r="M79" s="148"/>
    </row>
    <row r="80" spans="13:13">
      <c r="M80" s="148"/>
    </row>
    <row r="81" spans="13:13">
      <c r="M81" s="148"/>
    </row>
    <row r="82" spans="13:13">
      <c r="M82" s="148"/>
    </row>
    <row r="83" spans="13:13">
      <c r="M83" s="148"/>
    </row>
    <row r="84" spans="13:13">
      <c r="M84" s="148"/>
    </row>
    <row r="85" spans="13:13">
      <c r="M85" s="148"/>
    </row>
    <row r="86" spans="13:13">
      <c r="M86" s="148"/>
    </row>
    <row r="87" spans="13:13">
      <c r="M87" s="148"/>
    </row>
    <row r="88" spans="13:13">
      <c r="M88" s="148"/>
    </row>
    <row r="89" spans="13:13">
      <c r="M89" s="148"/>
    </row>
    <row r="90" spans="13:13">
      <c r="M90" s="148"/>
    </row>
    <row r="91" spans="13:13">
      <c r="M91" s="148"/>
    </row>
    <row r="92" spans="13:13">
      <c r="M92" s="148"/>
    </row>
    <row r="93" spans="13:13">
      <c r="M93" s="148"/>
    </row>
    <row r="94" spans="13:13">
      <c r="M94" s="148"/>
    </row>
    <row r="95" spans="13:13">
      <c r="M95" s="148"/>
    </row>
    <row r="96" spans="13:13">
      <c r="M96" s="148"/>
    </row>
    <row r="97" spans="13:13">
      <c r="M97" s="148"/>
    </row>
    <row r="98" spans="13:13">
      <c r="M98" s="148"/>
    </row>
    <row r="99" spans="13:13">
      <c r="M99" s="148"/>
    </row>
    <row r="100" spans="13:13">
      <c r="M100" s="148"/>
    </row>
  </sheetData>
  <sheetProtection sheet="1" objects="1" scenarios="1"/>
  <mergeCells count="3">
    <mergeCell ref="L2:M2"/>
    <mergeCell ref="G2:K2"/>
    <mergeCell ref="B2:F2"/>
  </mergeCells>
  <phoneticPr fontId="6" type="noConversion"/>
  <pageMargins left="0.78740157480314965" right="0.78740157480314965" top="0.98425196850393704" bottom="0.98425196850393704" header="0.51181102362204722" footer="0.51181102362204722"/>
  <pageSetup paperSize="8" scale="98" orientation="landscape" r:id="rId1"/>
  <headerFooter alignWithMargins="0"/>
  <colBreaks count="2" manualBreakCount="2">
    <brk id="6"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3"/>
  <sheetViews>
    <sheetView showGridLines="0" zoomScaleNormal="100" workbookViewId="0">
      <selection activeCell="E47" sqref="E47"/>
    </sheetView>
  </sheetViews>
  <sheetFormatPr baseColWidth="10" defaultRowHeight="12.75"/>
  <cols>
    <col min="1" max="1" width="39.7109375" style="127" customWidth="1"/>
    <col min="2" max="6" width="20.7109375" style="127" customWidth="1"/>
    <col min="7" max="16384" width="11.42578125" style="127"/>
  </cols>
  <sheetData>
    <row r="1" spans="1:8">
      <c r="A1" s="149" t="s">
        <v>160</v>
      </c>
      <c r="B1" s="150"/>
      <c r="C1" s="150"/>
      <c r="D1" s="150"/>
      <c r="E1" s="150"/>
      <c r="F1" s="150"/>
    </row>
    <row r="2" spans="1:8" ht="32.25" customHeight="1">
      <c r="A2" s="136" t="s">
        <v>161</v>
      </c>
      <c r="B2" s="151" t="s">
        <v>382</v>
      </c>
      <c r="C2" s="192" t="s">
        <v>162</v>
      </c>
      <c r="D2" s="193"/>
      <c r="E2" s="194"/>
      <c r="F2" s="151" t="s">
        <v>383</v>
      </c>
    </row>
    <row r="3" spans="1:8">
      <c r="A3" s="152"/>
      <c r="B3" s="195" t="s">
        <v>379</v>
      </c>
      <c r="C3" s="153" t="s">
        <v>163</v>
      </c>
      <c r="D3" s="153" t="s">
        <v>164</v>
      </c>
      <c r="E3" s="153" t="s">
        <v>180</v>
      </c>
      <c r="F3" s="195" t="s">
        <v>379</v>
      </c>
    </row>
    <row r="4" spans="1:8" s="109" customFormat="1" ht="11.25" customHeight="1">
      <c r="A4" s="106"/>
      <c r="B4" s="196"/>
      <c r="C4" s="153" t="s">
        <v>379</v>
      </c>
      <c r="D4" s="153" t="s">
        <v>379</v>
      </c>
      <c r="E4" s="153" t="s">
        <v>379</v>
      </c>
      <c r="F4" s="196"/>
      <c r="H4" s="114"/>
    </row>
    <row r="5" spans="1:8" s="109" customFormat="1" ht="11.25" customHeight="1">
      <c r="A5" s="106"/>
      <c r="B5" s="153">
        <v>1</v>
      </c>
      <c r="C5" s="153">
        <v>2</v>
      </c>
      <c r="D5" s="153">
        <v>3</v>
      </c>
      <c r="E5" s="153">
        <v>4</v>
      </c>
      <c r="F5" s="153">
        <v>5</v>
      </c>
      <c r="H5" s="114"/>
    </row>
    <row r="6" spans="1:8" ht="26.25" customHeight="1">
      <c r="A6" s="154" t="s">
        <v>308</v>
      </c>
      <c r="B6" s="155">
        <f>SUM(C6:E6)</f>
        <v>0</v>
      </c>
      <c r="C6" s="13"/>
      <c r="D6" s="13"/>
      <c r="E6" s="13"/>
      <c r="F6" s="13"/>
    </row>
    <row r="7" spans="1:8" ht="18" customHeight="1">
      <c r="A7" s="156" t="s">
        <v>165</v>
      </c>
      <c r="B7" s="155">
        <f>SUM(C7:E7)</f>
        <v>0</v>
      </c>
      <c r="C7" s="13"/>
      <c r="D7" s="13"/>
      <c r="E7" s="13"/>
      <c r="F7" s="13"/>
    </row>
    <row r="8" spans="1:8">
      <c r="A8" s="157" t="s">
        <v>309</v>
      </c>
      <c r="B8" s="147">
        <f>SUM(B6:B7)</f>
        <v>0</v>
      </c>
      <c r="C8" s="147">
        <f>SUM(C6:C7)</f>
        <v>0</v>
      </c>
      <c r="D8" s="147">
        <f t="shared" ref="D8:F8" si="0">SUM(D6:D7)</f>
        <v>0</v>
      </c>
      <c r="E8" s="147">
        <f t="shared" si="0"/>
        <v>0</v>
      </c>
      <c r="F8" s="147">
        <f t="shared" si="0"/>
        <v>0</v>
      </c>
    </row>
    <row r="10" spans="1:8" s="41" customFormat="1">
      <c r="B10" s="85"/>
      <c r="C10" s="86" t="s">
        <v>340</v>
      </c>
    </row>
    <row r="11" spans="1:8">
      <c r="E11" s="133"/>
    </row>
    <row r="12" spans="1:8">
      <c r="B12" s="158"/>
      <c r="E12" s="133"/>
    </row>
    <row r="15" spans="1:8">
      <c r="E15" s="133"/>
    </row>
    <row r="18" spans="2:5">
      <c r="B18" s="158"/>
      <c r="E18" s="133"/>
    </row>
    <row r="19" spans="2:5">
      <c r="E19" s="133"/>
    </row>
    <row r="20" spans="2:5">
      <c r="E20" s="133"/>
    </row>
    <row r="21" spans="2:5">
      <c r="E21" s="133"/>
    </row>
    <row r="22" spans="2:5">
      <c r="E22" s="133"/>
    </row>
    <row r="23" spans="2:5">
      <c r="E23" s="133"/>
    </row>
  </sheetData>
  <sheetProtection sheet="1" objects="1" scenarios="1"/>
  <mergeCells count="3">
    <mergeCell ref="C2:E2"/>
    <mergeCell ref="B3:B4"/>
    <mergeCell ref="F3:F4"/>
  </mergeCells>
  <phoneticPr fontId="6" type="noConversion"/>
  <pageMargins left="0.78740157499999996" right="0.78740157499999996" top="0.984251969" bottom="0.984251969" header="0.4921259845" footer="0.4921259845"/>
  <pageSetup paperSize="9" scale="91" orientation="landscape" r:id="rId1"/>
  <headerFooter alignWithMargins="0"/>
  <ignoredErrors>
    <ignoredError sqref="B8 B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8"/>
  <sheetViews>
    <sheetView showGridLines="0" zoomScaleNormal="100" workbookViewId="0">
      <selection activeCell="C34" sqref="C34"/>
    </sheetView>
  </sheetViews>
  <sheetFormatPr baseColWidth="10" defaultRowHeight="12.75"/>
  <cols>
    <col min="1" max="1" width="40.28515625" style="127" bestFit="1" customWidth="1"/>
    <col min="2" max="6" width="20.7109375" style="127" customWidth="1"/>
    <col min="7" max="7" width="13.42578125" style="127" customWidth="1"/>
    <col min="8" max="10" width="11.42578125" style="127"/>
    <col min="11" max="11" width="13.7109375" style="127" bestFit="1" customWidth="1"/>
    <col min="12" max="16384" width="11.42578125" style="127"/>
  </cols>
  <sheetData>
    <row r="1" spans="1:8">
      <c r="A1" s="149" t="s">
        <v>310</v>
      </c>
      <c r="B1" s="150"/>
      <c r="C1" s="150"/>
      <c r="D1" s="150"/>
      <c r="E1" s="150"/>
      <c r="F1" s="150"/>
    </row>
    <row r="2" spans="1:8" ht="29.25" customHeight="1">
      <c r="A2" s="136" t="s">
        <v>181</v>
      </c>
      <c r="B2" s="151" t="s">
        <v>382</v>
      </c>
      <c r="C2" s="192" t="s">
        <v>162</v>
      </c>
      <c r="D2" s="193"/>
      <c r="E2" s="194"/>
      <c r="F2" s="151" t="s">
        <v>384</v>
      </c>
    </row>
    <row r="3" spans="1:8">
      <c r="A3" s="152"/>
      <c r="B3" s="195" t="s">
        <v>379</v>
      </c>
      <c r="C3" s="153" t="s">
        <v>163</v>
      </c>
      <c r="D3" s="153" t="s">
        <v>164</v>
      </c>
      <c r="E3" s="153" t="s">
        <v>180</v>
      </c>
      <c r="F3" s="195" t="s">
        <v>379</v>
      </c>
    </row>
    <row r="4" spans="1:8" s="109" customFormat="1" ht="11.25" customHeight="1">
      <c r="A4" s="106"/>
      <c r="B4" s="196"/>
      <c r="C4" s="153" t="s">
        <v>379</v>
      </c>
      <c r="D4" s="153" t="s">
        <v>379</v>
      </c>
      <c r="E4" s="153" t="s">
        <v>379</v>
      </c>
      <c r="F4" s="196"/>
      <c r="H4" s="114"/>
    </row>
    <row r="5" spans="1:8" s="109" customFormat="1" ht="11.25" customHeight="1">
      <c r="A5" s="106"/>
      <c r="B5" s="153">
        <v>1</v>
      </c>
      <c r="C5" s="153">
        <v>2</v>
      </c>
      <c r="D5" s="153">
        <v>3</v>
      </c>
      <c r="E5" s="153">
        <v>4</v>
      </c>
      <c r="F5" s="153">
        <v>5</v>
      </c>
      <c r="H5" s="114"/>
    </row>
    <row r="6" spans="1:8">
      <c r="A6" s="154" t="s">
        <v>166</v>
      </c>
      <c r="B6" s="87">
        <f>SUM(C6:E6)</f>
        <v>0</v>
      </c>
      <c r="C6" s="87">
        <f>SUM(C7:C8)</f>
        <v>0</v>
      </c>
      <c r="D6" s="87">
        <f t="shared" ref="D6:E6" si="0">SUM(D7:D8)</f>
        <v>0</v>
      </c>
      <c r="E6" s="87">
        <f t="shared" si="0"/>
        <v>0</v>
      </c>
      <c r="F6" s="87">
        <f>SUM(F7:F8)</f>
        <v>0</v>
      </c>
    </row>
    <row r="7" spans="1:8" s="114" customFormat="1">
      <c r="A7" s="159" t="s">
        <v>370</v>
      </c>
      <c r="B7" s="87">
        <f t="shared" ref="B7:B8" si="1">SUM(C7:E7)</f>
        <v>0</v>
      </c>
      <c r="C7" s="12"/>
      <c r="D7" s="12"/>
      <c r="E7" s="12"/>
      <c r="F7" s="12"/>
    </row>
    <row r="8" spans="1:8" s="114" customFormat="1">
      <c r="A8" s="159" t="s">
        <v>371</v>
      </c>
      <c r="B8" s="87">
        <f t="shared" si="1"/>
        <v>0</v>
      </c>
      <c r="C8" s="12"/>
      <c r="D8" s="12"/>
      <c r="E8" s="12"/>
      <c r="F8" s="12"/>
    </row>
    <row r="9" spans="1:8" ht="15" customHeight="1">
      <c r="A9" s="154" t="s">
        <v>311</v>
      </c>
      <c r="B9" s="87">
        <f>SUM(C9:E9)</f>
        <v>0</v>
      </c>
      <c r="C9" s="87">
        <f>SUM(C10:C14)</f>
        <v>0</v>
      </c>
      <c r="D9" s="87">
        <f t="shared" ref="D9:F9" si="2">SUM(D10:D14)</f>
        <v>0</v>
      </c>
      <c r="E9" s="87">
        <f t="shared" si="2"/>
        <v>0</v>
      </c>
      <c r="F9" s="87">
        <f t="shared" si="2"/>
        <v>0</v>
      </c>
    </row>
    <row r="10" spans="1:8" s="114" customFormat="1">
      <c r="A10" s="160" t="s">
        <v>167</v>
      </c>
      <c r="B10" s="87">
        <f t="shared" ref="B10:B14" si="3">SUM(C10:E10)</f>
        <v>0</v>
      </c>
      <c r="C10" s="12"/>
      <c r="D10" s="12"/>
      <c r="E10" s="12"/>
      <c r="F10" s="12"/>
    </row>
    <row r="11" spans="1:8" s="114" customFormat="1">
      <c r="A11" s="160" t="s">
        <v>168</v>
      </c>
      <c r="B11" s="87">
        <f t="shared" si="3"/>
        <v>0</v>
      </c>
      <c r="C11" s="12"/>
      <c r="D11" s="12"/>
      <c r="E11" s="12"/>
      <c r="F11" s="12"/>
    </row>
    <row r="12" spans="1:8" s="114" customFormat="1">
      <c r="A12" s="160" t="s">
        <v>169</v>
      </c>
      <c r="B12" s="87">
        <f t="shared" si="3"/>
        <v>0</v>
      </c>
      <c r="C12" s="12"/>
      <c r="D12" s="12"/>
      <c r="E12" s="12"/>
      <c r="F12" s="12"/>
    </row>
    <row r="13" spans="1:8" s="114" customFormat="1">
      <c r="A13" s="160" t="s">
        <v>170</v>
      </c>
      <c r="B13" s="87">
        <f t="shared" ref="B13" si="4">SUM(C13:E13)</f>
        <v>0</v>
      </c>
      <c r="C13" s="12"/>
      <c r="D13" s="12"/>
      <c r="E13" s="12"/>
      <c r="F13" s="12"/>
    </row>
    <row r="14" spans="1:8" s="114" customFormat="1">
      <c r="A14" s="160" t="s">
        <v>274</v>
      </c>
      <c r="B14" s="87">
        <f t="shared" si="3"/>
        <v>0</v>
      </c>
      <c r="C14" s="12"/>
      <c r="D14" s="12"/>
      <c r="E14" s="12"/>
      <c r="F14" s="12"/>
    </row>
    <row r="15" spans="1:8" ht="22.5">
      <c r="A15" s="154" t="s">
        <v>312</v>
      </c>
      <c r="B15" s="87">
        <f t="shared" ref="B15:B20" si="5">SUM(C15:E15)</f>
        <v>0</v>
      </c>
      <c r="C15" s="12"/>
      <c r="D15" s="12"/>
      <c r="E15" s="12"/>
      <c r="F15" s="12"/>
    </row>
    <row r="16" spans="1:8" ht="22.5">
      <c r="A16" s="154" t="s">
        <v>313</v>
      </c>
      <c r="B16" s="87">
        <f t="shared" si="5"/>
        <v>0</v>
      </c>
      <c r="C16" s="12"/>
      <c r="D16" s="12"/>
      <c r="E16" s="12"/>
      <c r="F16" s="12"/>
    </row>
    <row r="17" spans="1:6" ht="22.5">
      <c r="A17" s="154" t="s">
        <v>314</v>
      </c>
      <c r="B17" s="87">
        <f t="shared" si="5"/>
        <v>0</v>
      </c>
      <c r="C17" s="12"/>
      <c r="D17" s="12"/>
      <c r="E17" s="12"/>
      <c r="F17" s="12"/>
    </row>
    <row r="18" spans="1:6">
      <c r="A18" s="154" t="s">
        <v>171</v>
      </c>
      <c r="B18" s="87">
        <f t="shared" si="5"/>
        <v>0</v>
      </c>
      <c r="C18" s="12"/>
      <c r="D18" s="12"/>
      <c r="E18" s="12"/>
      <c r="F18" s="12"/>
    </row>
    <row r="19" spans="1:6">
      <c r="A19" s="154" t="s">
        <v>172</v>
      </c>
      <c r="B19" s="87">
        <f t="shared" si="5"/>
        <v>0</v>
      </c>
      <c r="C19" s="12"/>
      <c r="D19" s="12"/>
      <c r="E19" s="12"/>
      <c r="F19" s="12"/>
    </row>
    <row r="20" spans="1:6">
      <c r="A20" s="154" t="s">
        <v>273</v>
      </c>
      <c r="B20" s="87">
        <f t="shared" si="5"/>
        <v>0</v>
      </c>
      <c r="C20" s="12"/>
      <c r="D20" s="12"/>
      <c r="E20" s="12"/>
      <c r="F20" s="12"/>
    </row>
    <row r="21" spans="1:6">
      <c r="A21" s="154" t="s">
        <v>275</v>
      </c>
      <c r="B21" s="147">
        <f>SUM(B6,B9,B15:B20)</f>
        <v>0</v>
      </c>
      <c r="C21" s="147">
        <f t="shared" ref="C21:F21" si="6">SUM(C6,C9,C15:C20)</f>
        <v>0</v>
      </c>
      <c r="D21" s="147">
        <f t="shared" si="6"/>
        <v>0</v>
      </c>
      <c r="E21" s="147">
        <f t="shared" si="6"/>
        <v>0</v>
      </c>
      <c r="F21" s="147">
        <f t="shared" si="6"/>
        <v>0</v>
      </c>
    </row>
    <row r="22" spans="1:6" ht="26.25" customHeight="1">
      <c r="A22" s="161"/>
      <c r="B22" s="162"/>
      <c r="C22" s="163"/>
      <c r="D22" s="163"/>
      <c r="E22" s="163"/>
      <c r="F22" s="163"/>
    </row>
    <row r="23" spans="1:6" s="41" customFormat="1">
      <c r="B23" s="85"/>
      <c r="C23" s="86" t="s">
        <v>340</v>
      </c>
    </row>
    <row r="24" spans="1:6" ht="26.25" customHeight="1">
      <c r="A24" s="112" t="s">
        <v>173</v>
      </c>
      <c r="B24" s="163"/>
      <c r="C24" s="163"/>
      <c r="D24" s="163"/>
      <c r="E24" s="163"/>
      <c r="F24" s="163"/>
    </row>
    <row r="25" spans="1:6" ht="26.25" customHeight="1">
      <c r="A25" s="112"/>
      <c r="B25" s="163"/>
    </row>
    <row r="26" spans="1:6" ht="26.25" customHeight="1">
      <c r="A26" s="112" t="s">
        <v>174</v>
      </c>
      <c r="B26" s="163"/>
    </row>
    <row r="27" spans="1:6">
      <c r="A27" s="112" t="s">
        <v>175</v>
      </c>
      <c r="B27" s="163"/>
    </row>
    <row r="28" spans="1:6">
      <c r="A28" s="112" t="s">
        <v>176</v>
      </c>
      <c r="B28" s="163"/>
    </row>
  </sheetData>
  <sheetProtection sheet="1" objects="1" scenarios="1"/>
  <mergeCells count="3">
    <mergeCell ref="C2:E2"/>
    <mergeCell ref="B3:B4"/>
    <mergeCell ref="F3:F4"/>
  </mergeCells>
  <phoneticPr fontId="6" type="noConversion"/>
  <pageMargins left="0.78740157480314965" right="0.78740157480314965" top="0.78740157480314965" bottom="0.78740157480314965" header="0.51181102362204722" footer="0.51181102362204722"/>
  <pageSetup paperSize="8" orientation="landscape" r:id="rId1"/>
  <headerFooter alignWithMargins="0"/>
  <ignoredErrors>
    <ignoredError sqref="B6 B10:B12 B16 B17:B19" formulaRange="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810"/>
  <sheetViews>
    <sheetView showGridLines="0" zoomScale="90" zoomScaleNormal="90" workbookViewId="0">
      <pane xSplit="1" ySplit="2" topLeftCell="B3" activePane="bottomRight" state="frozen"/>
      <selection pane="topRight" activeCell="B1" sqref="B1"/>
      <selection pane="bottomLeft" activeCell="A3" sqref="A3"/>
      <selection pane="bottomRight" activeCell="C7" sqref="C7"/>
    </sheetView>
  </sheetViews>
  <sheetFormatPr baseColWidth="10" defaultColWidth="11.42578125" defaultRowHeight="24" customHeight="1"/>
  <cols>
    <col min="1" max="1" width="6.85546875" style="14" customWidth="1"/>
    <col min="2" max="2" width="44.5703125" style="1" bestFit="1" customWidth="1"/>
    <col min="3" max="3" width="58" style="1" customWidth="1"/>
    <col min="4" max="4" width="14.7109375" style="2" customWidth="1"/>
    <col min="5" max="16384" width="11.42578125" style="1"/>
  </cols>
  <sheetData>
    <row r="1" spans="1:4" s="18" customFormat="1" ht="24.75" customHeight="1">
      <c r="A1" s="14"/>
      <c r="B1" s="23"/>
      <c r="C1" s="24"/>
      <c r="D1" s="24"/>
    </row>
    <row r="2" spans="1:4" s="25" customFormat="1" ht="27" customHeight="1">
      <c r="A2" s="31" t="s">
        <v>315</v>
      </c>
      <c r="B2" s="197" t="s">
        <v>334</v>
      </c>
      <c r="C2" s="198"/>
      <c r="D2" s="199"/>
    </row>
    <row r="3" spans="1:4" s="18" customFormat="1" ht="27" customHeight="1">
      <c r="B3" s="11" t="s">
        <v>257</v>
      </c>
      <c r="C3" s="26"/>
      <c r="D3" s="27"/>
    </row>
    <row r="4" spans="1:4" s="3" customFormat="1" ht="33" customHeight="1">
      <c r="A4" s="33" t="s">
        <v>316</v>
      </c>
      <c r="B4" s="28" t="s">
        <v>250</v>
      </c>
      <c r="C4" s="29" t="s">
        <v>251</v>
      </c>
      <c r="D4" s="30" t="e">
        <f>Ergebnisrechnung!F14/Ergebnisrechnung!F21</f>
        <v>#DIV/0!</v>
      </c>
    </row>
    <row r="5" spans="1:4" s="3" customFormat="1" ht="33" customHeight="1">
      <c r="A5" s="33" t="s">
        <v>317</v>
      </c>
      <c r="B5" s="28" t="s">
        <v>271</v>
      </c>
      <c r="C5" s="88" t="s">
        <v>348</v>
      </c>
      <c r="D5" s="30" t="e">
        <f>(Bilanz!N9-Bilanz!F56)/Bilanz!N58</f>
        <v>#DIV/0!</v>
      </c>
    </row>
    <row r="6" spans="1:4" s="3" customFormat="1" ht="33" customHeight="1">
      <c r="A6" s="33" t="s">
        <v>318</v>
      </c>
      <c r="B6" s="28" t="s">
        <v>272</v>
      </c>
      <c r="C6" s="88" t="s">
        <v>349</v>
      </c>
      <c r="D6" s="30" t="e">
        <f>(Bilanz!N9-Bilanz!F56+Bilanz!N11+Bilanz!N12)/Bilanz!N58</f>
        <v>#DIV/0!</v>
      </c>
    </row>
    <row r="7" spans="1:4" s="3" customFormat="1" ht="33" customHeight="1">
      <c r="A7" s="33" t="s">
        <v>319</v>
      </c>
      <c r="B7" s="28" t="s">
        <v>254</v>
      </c>
      <c r="C7" s="88" t="s">
        <v>391</v>
      </c>
      <c r="D7" s="30" t="str">
        <f>IF(SUM(Bilanz!P4,Bilanz!P6,Bilanz!P7)&gt;0,IF(Ergebnisrechnung!F30&lt;0,Ergebnisrechnung!F30/SUM(Bilanz!P4,Bilanz!P6,Bilanz!P7)*-1,"pos. Jahresergebnis"),"keine Rücklagen")</f>
        <v>keine Rücklagen</v>
      </c>
    </row>
    <row r="8" spans="1:4" s="18" customFormat="1" ht="27" customHeight="1">
      <c r="A8" s="32"/>
      <c r="B8" s="11" t="s">
        <v>258</v>
      </c>
      <c r="C8" s="26"/>
      <c r="D8" s="27"/>
    </row>
    <row r="9" spans="1:4" s="3" customFormat="1" ht="33" customHeight="1">
      <c r="A9" s="33" t="s">
        <v>320</v>
      </c>
      <c r="B9" s="28" t="s">
        <v>235</v>
      </c>
      <c r="C9" s="29" t="s">
        <v>245</v>
      </c>
      <c r="D9" s="30" t="e">
        <f>Bilanz!F26/Bilanz!F58</f>
        <v>#DIV/0!</v>
      </c>
    </row>
    <row r="10" spans="1:4" s="3" customFormat="1" ht="33" customHeight="1">
      <c r="A10" s="33" t="s">
        <v>321</v>
      </c>
      <c r="B10" s="28" t="s">
        <v>261</v>
      </c>
      <c r="C10" s="29" t="s">
        <v>264</v>
      </c>
      <c r="D10" s="89" t="e">
        <f>IF(Anlagenspiegel!H40&gt;0,Anlagenspiegel!H40/Ergebnisrechnung!F21,-Anlagenspiegel!H40/Ergebnisrechnung!F21)</f>
        <v>#DIV/0!</v>
      </c>
    </row>
    <row r="11" spans="1:4" s="3" customFormat="1" ht="33" customHeight="1">
      <c r="A11" s="33" t="s">
        <v>322</v>
      </c>
      <c r="B11" s="28" t="s">
        <v>253</v>
      </c>
      <c r="C11" s="29" t="s">
        <v>255</v>
      </c>
      <c r="D11" s="89" t="e">
        <f>IF(Anlagenspiegel!H40&gt;0,Ergebnisrechnung!F42/Anlagenspiegel!H40,Ergebnisrechnung!F42/-Anlagenspiegel!H40)</f>
        <v>#DIV/0!</v>
      </c>
    </row>
    <row r="12" spans="1:4" s="3" customFormat="1" ht="33" customHeight="1">
      <c r="A12" s="33" t="s">
        <v>323</v>
      </c>
      <c r="B12" s="28" t="s">
        <v>252</v>
      </c>
      <c r="C12" s="29" t="s">
        <v>256</v>
      </c>
      <c r="D12" s="89" t="e">
        <f>IF(Anlagenspiegel!H40&gt;0,(Anlagenspiegel!C40+Anlagenspiegel!I40)/(Anlagenspiegel!D40+Anlagenspiegel!H40),-(Anlagenspiegel!C40+Anlagenspiegel!I40)/(Anlagenspiegel!D40+Anlagenspiegel!H40))</f>
        <v>#DIV/0!</v>
      </c>
    </row>
    <row r="13" spans="1:4" s="18" customFormat="1" ht="27" customHeight="1">
      <c r="A13" s="32"/>
      <c r="B13" s="11" t="s">
        <v>259</v>
      </c>
      <c r="C13" s="26"/>
      <c r="D13" s="27"/>
    </row>
    <row r="14" spans="1:4" s="3" customFormat="1" ht="33" customHeight="1">
      <c r="A14" s="33" t="s">
        <v>324</v>
      </c>
      <c r="B14" s="28" t="s">
        <v>336</v>
      </c>
      <c r="C14" s="88" t="s">
        <v>350</v>
      </c>
      <c r="D14" s="30" t="e">
        <f>(Bilanz!N9-Bilanz!F56+Bilanz!N11+Bilanz!N12+Bilanz!N17+Bilanz!N18+Verbindlichkeitenspiegel!E21)/(Bilanz!F5+Bilanz!F12+Bilanz!F18+Bilanz!F26+Bilanz!F32+Bilanz!F43)</f>
        <v>#DIV/0!</v>
      </c>
    </row>
    <row r="15" spans="1:4" s="3" customFormat="1" ht="33" customHeight="1">
      <c r="A15" s="33" t="s">
        <v>325</v>
      </c>
      <c r="B15" s="28" t="s">
        <v>339</v>
      </c>
      <c r="C15" s="29" t="s">
        <v>244</v>
      </c>
      <c r="D15" s="96" t="str">
        <f>IFERROR(IF((Bilanz!F53+Forderungsspiegel!C8)&gt;=(Bilanz!N38+Bilanz!N21+Bilanz!N13),"keine Effektiv-verschuldung",IF((Bilanz!N13+Bilanz!N21+Bilanz!N38-Bilanz!F53-Forderungsspiegel!C8)/(Finanzrechnung!F21)&lt;0,"./.",(Bilanz!N13+Bilanz!N21+Bilanz!N38-Bilanz!F53-Forderungsspiegel!C8)/Finanzrechnung!F21)),"")</f>
        <v>keine Effektiv-verschuldung</v>
      </c>
    </row>
    <row r="16" spans="1:4" s="3" customFormat="1" ht="33" customHeight="1">
      <c r="A16" s="33" t="s">
        <v>326</v>
      </c>
      <c r="B16" s="28" t="s">
        <v>335</v>
      </c>
      <c r="C16" s="29" t="s">
        <v>265</v>
      </c>
      <c r="D16" s="30" t="e">
        <f>(Bilanz!F53+Forderungsspiegel!C8)/Verbindlichkeitenspiegel!C21</f>
        <v>#DIV/0!</v>
      </c>
    </row>
    <row r="17" spans="1:4" s="3" customFormat="1" ht="33" customHeight="1">
      <c r="A17" s="33" t="s">
        <v>327</v>
      </c>
      <c r="B17" s="28" t="s">
        <v>263</v>
      </c>
      <c r="C17" s="29" t="s">
        <v>246</v>
      </c>
      <c r="D17" s="30" t="e">
        <f>Verbindlichkeitenspiegel!C21/Bilanz!F58</f>
        <v>#DIV/0!</v>
      </c>
    </row>
    <row r="18" spans="1:4" s="3" customFormat="1" ht="33" customHeight="1">
      <c r="A18" s="33" t="s">
        <v>328</v>
      </c>
      <c r="B18" s="28" t="s">
        <v>239</v>
      </c>
      <c r="C18" s="29" t="s">
        <v>247</v>
      </c>
      <c r="D18" s="30" t="e">
        <f>Ergebnisrechnung!F24/Ergebnisrechnung!F21</f>
        <v>#DIV/0!</v>
      </c>
    </row>
    <row r="19" spans="1:4" s="18" customFormat="1" ht="27" customHeight="1">
      <c r="A19" s="32"/>
      <c r="B19" s="11" t="s">
        <v>260</v>
      </c>
      <c r="C19" s="26"/>
      <c r="D19" s="27"/>
    </row>
    <row r="20" spans="1:4" s="3" customFormat="1" ht="33" customHeight="1">
      <c r="A20" s="33" t="s">
        <v>329</v>
      </c>
      <c r="B20" s="168" t="s">
        <v>388</v>
      </c>
      <c r="C20" s="29" t="s">
        <v>338</v>
      </c>
      <c r="D20" s="30" t="e">
        <f>IF(Ergebnisrechnung!F46="","./.",(Ergebnisrechnung!F5-Ergebnisrechnung!F46)/(Ergebnisrechnung!F14-Ergebnisrechnung!F46))</f>
        <v>#DIV/0!</v>
      </c>
    </row>
    <row r="21" spans="1:4" s="3" customFormat="1" ht="33" customHeight="1">
      <c r="A21" s="33" t="s">
        <v>329</v>
      </c>
      <c r="B21" s="28" t="s">
        <v>337</v>
      </c>
      <c r="C21" s="29" t="s">
        <v>270</v>
      </c>
      <c r="D21" s="30" t="str">
        <f>IF(Ergebnisrechnung!F43="","./.",Ergebnisrechnung!F43/Ergebnisrechnung!F14)</f>
        <v>./.</v>
      </c>
    </row>
    <row r="22" spans="1:4" s="3" customFormat="1" ht="33" customHeight="1">
      <c r="A22" s="33" t="s">
        <v>330</v>
      </c>
      <c r="B22" s="28" t="s">
        <v>236</v>
      </c>
      <c r="C22" s="29" t="s">
        <v>240</v>
      </c>
      <c r="D22" s="30" t="e">
        <f>(Ergebnisrechnung!F6-Ergebnisrechnung!F43)/Ergebnisrechnung!F14</f>
        <v>#DIV/0!</v>
      </c>
    </row>
    <row r="23" spans="1:4" s="3" customFormat="1" ht="33" customHeight="1">
      <c r="A23" s="33" t="s">
        <v>331</v>
      </c>
      <c r="B23" s="28" t="s">
        <v>262</v>
      </c>
      <c r="C23" s="29" t="s">
        <v>241</v>
      </c>
      <c r="D23" s="30" t="e">
        <f>Ergebnisrechnung!F15/Ergebnisrechnung!F21</f>
        <v>#DIV/0!</v>
      </c>
    </row>
    <row r="24" spans="1:4" s="3" customFormat="1" ht="33" customHeight="1">
      <c r="A24" s="33" t="s">
        <v>332</v>
      </c>
      <c r="B24" s="28" t="s">
        <v>237</v>
      </c>
      <c r="C24" s="29" t="s">
        <v>242</v>
      </c>
      <c r="D24" s="30" t="e">
        <f>Ergebnisrechnung!F17/Ergebnisrechnung!F21</f>
        <v>#DIV/0!</v>
      </c>
    </row>
    <row r="25" spans="1:4" s="3" customFormat="1" ht="33" customHeight="1">
      <c r="A25" s="34" t="s">
        <v>333</v>
      </c>
      <c r="B25" s="28" t="s">
        <v>238</v>
      </c>
      <c r="C25" s="29" t="s">
        <v>243</v>
      </c>
      <c r="D25" s="30" t="e">
        <f>Ergebnisrechnung!F19/Ergebnisrechnung!F21</f>
        <v>#DIV/0!</v>
      </c>
    </row>
    <row r="26" spans="1:4" s="3" customFormat="1" ht="29.25" customHeight="1">
      <c r="A26" s="17"/>
      <c r="B26" s="1"/>
      <c r="C26" s="1"/>
      <c r="D26" s="2"/>
    </row>
    <row r="27" spans="1:4" s="3" customFormat="1" ht="43.5" customHeight="1">
      <c r="A27" s="17"/>
      <c r="B27" s="1"/>
      <c r="C27" s="1"/>
      <c r="D27" s="2"/>
    </row>
    <row r="28" spans="1:4" s="3" customFormat="1" ht="20.100000000000001" customHeight="1">
      <c r="A28" s="18"/>
      <c r="B28" s="1"/>
      <c r="C28" s="1"/>
      <c r="D28" s="2"/>
    </row>
    <row r="29" spans="1:4" s="3" customFormat="1" ht="20.100000000000001" customHeight="1">
      <c r="A29" s="15"/>
      <c r="B29" s="1"/>
      <c r="C29" s="1"/>
      <c r="D29" s="2"/>
    </row>
    <row r="30" spans="1:4" s="3" customFormat="1" ht="20.100000000000001" customHeight="1">
      <c r="A30" s="15"/>
      <c r="B30" s="1"/>
      <c r="C30" s="1"/>
      <c r="D30" s="2"/>
    </row>
    <row r="31" spans="1:4" s="3" customFormat="1" ht="20.100000000000001" customHeight="1">
      <c r="A31" s="15"/>
      <c r="B31" s="1"/>
      <c r="C31" s="1"/>
      <c r="D31" s="2"/>
    </row>
    <row r="32" spans="1:4" ht="24" customHeight="1">
      <c r="A32" s="15"/>
    </row>
    <row r="33" spans="1:1" ht="24" customHeight="1">
      <c r="A33" s="15"/>
    </row>
    <row r="34" spans="1:1" ht="24" customHeight="1">
      <c r="A34" s="16"/>
    </row>
    <row r="35" spans="1:1" ht="24" customHeight="1">
      <c r="A35" s="16"/>
    </row>
    <row r="36" spans="1:1" ht="24" customHeight="1">
      <c r="A36" s="16"/>
    </row>
    <row r="37" spans="1:1" ht="24" customHeight="1">
      <c r="A37" s="19"/>
    </row>
    <row r="38" spans="1:1" ht="24" customHeight="1">
      <c r="A38" s="19"/>
    </row>
    <row r="39" spans="1:1" ht="24" customHeight="1">
      <c r="A39" s="19"/>
    </row>
    <row r="40" spans="1:1" ht="24" customHeight="1">
      <c r="A40" s="19"/>
    </row>
    <row r="41" spans="1:1" ht="24" customHeight="1">
      <c r="A41" s="19"/>
    </row>
    <row r="42" spans="1:1" ht="24" customHeight="1">
      <c r="A42" s="19"/>
    </row>
    <row r="43" spans="1:1" ht="24" customHeight="1">
      <c r="A43" s="19"/>
    </row>
    <row r="44" spans="1:1" ht="24" customHeight="1">
      <c r="A44" s="19"/>
    </row>
    <row r="45" spans="1:1" ht="24" customHeight="1">
      <c r="A45" s="19"/>
    </row>
    <row r="46" spans="1:1" ht="24" customHeight="1">
      <c r="A46" s="19"/>
    </row>
    <row r="47" spans="1:1" ht="24" customHeight="1">
      <c r="A47" s="19"/>
    </row>
    <row r="48" spans="1:1" ht="24" customHeight="1">
      <c r="A48" s="19"/>
    </row>
    <row r="49" spans="1:1" ht="24" customHeight="1">
      <c r="A49" s="20"/>
    </row>
    <row r="50" spans="1:1" ht="24" customHeight="1">
      <c r="A50" s="15"/>
    </row>
    <row r="51" spans="1:1" ht="24" customHeight="1">
      <c r="A51" s="15"/>
    </row>
    <row r="52" spans="1:1" ht="24" customHeight="1">
      <c r="A52" s="16"/>
    </row>
    <row r="53" spans="1:1" ht="24" customHeight="1">
      <c r="A53" s="4"/>
    </row>
    <row r="54" spans="1:1" ht="24" customHeight="1">
      <c r="A54" s="4"/>
    </row>
    <row r="55" spans="1:1" ht="24" customHeight="1">
      <c r="A55" s="4"/>
    </row>
    <row r="56" spans="1:1" ht="24" customHeight="1">
      <c r="A56" s="4"/>
    </row>
    <row r="57" spans="1:1" ht="24" customHeight="1">
      <c r="A57" s="4"/>
    </row>
    <row r="58" spans="1:1" ht="24" customHeight="1">
      <c r="A58" s="15"/>
    </row>
    <row r="59" spans="1:1" ht="24" customHeight="1">
      <c r="A59" s="16"/>
    </row>
    <row r="60" spans="1:1" ht="24" customHeight="1">
      <c r="A60" s="16"/>
    </row>
    <row r="61" spans="1:1" ht="24" customHeight="1">
      <c r="A61" s="16"/>
    </row>
    <row r="62" spans="1:1" ht="24" customHeight="1">
      <c r="A62" s="15"/>
    </row>
    <row r="63" spans="1:1" ht="24" customHeight="1">
      <c r="A63" s="15"/>
    </row>
    <row r="64" spans="1:1" ht="24" customHeight="1">
      <c r="A64" s="18"/>
    </row>
    <row r="65" spans="1:1" ht="24" customHeight="1">
      <c r="A65" s="16"/>
    </row>
    <row r="66" spans="1:1" ht="24" customHeight="1">
      <c r="A66" s="16"/>
    </row>
    <row r="67" spans="1:1" ht="24" customHeight="1">
      <c r="A67" s="16"/>
    </row>
    <row r="68" spans="1:1" ht="24" customHeight="1">
      <c r="A68" s="16"/>
    </row>
    <row r="69" spans="1:1" ht="24" customHeight="1">
      <c r="A69" s="16"/>
    </row>
    <row r="70" spans="1:1" ht="24" customHeight="1">
      <c r="A70" s="16"/>
    </row>
    <row r="71" spans="1:1" ht="24" customHeight="1">
      <c r="A71" s="16"/>
    </row>
    <row r="72" spans="1:1" ht="24" customHeight="1">
      <c r="A72" s="16"/>
    </row>
    <row r="73" spans="1:1" ht="24" customHeight="1">
      <c r="A73" s="16"/>
    </row>
    <row r="74" spans="1:1" ht="24" customHeight="1">
      <c r="A74" s="16"/>
    </row>
    <row r="75" spans="1:1" ht="24" customHeight="1">
      <c r="A75" s="16"/>
    </row>
    <row r="76" spans="1:1" ht="24" customHeight="1">
      <c r="A76" s="21"/>
    </row>
    <row r="77" spans="1:1" ht="24" customHeight="1">
      <c r="A77" s="21"/>
    </row>
    <row r="78" spans="1:1" ht="24" customHeight="1">
      <c r="A78" s="21"/>
    </row>
    <row r="79" spans="1:1" ht="24" customHeight="1">
      <c r="A79" s="21"/>
    </row>
    <row r="80" spans="1:1" ht="24" customHeight="1">
      <c r="A80" s="21"/>
    </row>
    <row r="81" spans="1:1" ht="24" customHeight="1">
      <c r="A81" s="21"/>
    </row>
    <row r="82" spans="1:1" ht="24" customHeight="1">
      <c r="A82" s="21"/>
    </row>
    <row r="83" spans="1:1" ht="24" customHeight="1">
      <c r="A83" s="21"/>
    </row>
    <row r="84" spans="1:1" ht="24" customHeight="1">
      <c r="A84" s="21"/>
    </row>
    <row r="85" spans="1:1" ht="24" customHeight="1">
      <c r="A85" s="18"/>
    </row>
    <row r="86" spans="1:1" ht="24" customHeight="1">
      <c r="A86" s="16"/>
    </row>
    <row r="87" spans="1:1" ht="24" customHeight="1">
      <c r="A87" s="16"/>
    </row>
    <row r="88" spans="1:1" ht="24" customHeight="1">
      <c r="A88" s="16"/>
    </row>
    <row r="89" spans="1:1" ht="24" customHeight="1">
      <c r="A89" s="16"/>
    </row>
    <row r="90" spans="1:1" ht="24" customHeight="1">
      <c r="A90" s="16"/>
    </row>
    <row r="91" spans="1:1" ht="24" customHeight="1">
      <c r="A91" s="16"/>
    </row>
    <row r="92" spans="1:1" ht="24" customHeight="1">
      <c r="A92" s="16"/>
    </row>
    <row r="93" spans="1:1" ht="24" customHeight="1">
      <c r="A93" s="16"/>
    </row>
    <row r="94" spans="1:1" ht="24" customHeight="1">
      <c r="A94" s="16"/>
    </row>
    <row r="95" spans="1:1" ht="24" customHeight="1">
      <c r="A95" s="16"/>
    </row>
    <row r="96" spans="1:1" ht="24" customHeight="1">
      <c r="A96" s="16"/>
    </row>
    <row r="97" spans="1:1" ht="24" customHeight="1">
      <c r="A97" s="16"/>
    </row>
    <row r="98" spans="1:1" ht="24" customHeight="1">
      <c r="A98" s="16"/>
    </row>
    <row r="99" spans="1:1" ht="24" customHeight="1">
      <c r="A99" s="16"/>
    </row>
    <row r="100" spans="1:1" ht="24" customHeight="1">
      <c r="A100" s="16"/>
    </row>
    <row r="101" spans="1:1" ht="24" customHeight="1">
      <c r="A101" s="16"/>
    </row>
    <row r="102" spans="1:1" ht="24" customHeight="1">
      <c r="A102" s="16"/>
    </row>
    <row r="103" spans="1:1" ht="24" customHeight="1">
      <c r="A103" s="16"/>
    </row>
    <row r="104" spans="1:1" ht="24" customHeight="1">
      <c r="A104" s="16"/>
    </row>
    <row r="105" spans="1:1" ht="24" customHeight="1">
      <c r="A105" s="16"/>
    </row>
    <row r="106" spans="1:1" ht="24" customHeight="1">
      <c r="A106" s="16"/>
    </row>
    <row r="107" spans="1:1" ht="24" customHeight="1">
      <c r="A107" s="16"/>
    </row>
    <row r="108" spans="1:1" ht="24" customHeight="1">
      <c r="A108" s="16"/>
    </row>
    <row r="109" spans="1:1" ht="24" customHeight="1">
      <c r="A109" s="22"/>
    </row>
    <row r="110" spans="1:1" ht="24" customHeight="1">
      <c r="A110" s="18"/>
    </row>
    <row r="111" spans="1:1" ht="24" customHeight="1">
      <c r="A111" s="15"/>
    </row>
    <row r="112" spans="1:1" ht="24" customHeight="1">
      <c r="A112" s="16"/>
    </row>
    <row r="113" spans="1:1" ht="24" customHeight="1">
      <c r="A113" s="16"/>
    </row>
    <row r="114" spans="1:1" ht="24" customHeight="1">
      <c r="A114" s="16"/>
    </row>
    <row r="115" spans="1:1" ht="24" customHeight="1">
      <c r="A115" s="16"/>
    </row>
    <row r="116" spans="1:1" ht="24" customHeight="1">
      <c r="A116" s="16"/>
    </row>
    <row r="117" spans="1:1" ht="24" customHeight="1">
      <c r="A117" s="16"/>
    </row>
    <row r="118" spans="1:1" ht="24" customHeight="1">
      <c r="A118" s="16"/>
    </row>
    <row r="119" spans="1:1" ht="24" customHeight="1">
      <c r="A119" s="16"/>
    </row>
    <row r="120" spans="1:1" ht="24" customHeight="1">
      <c r="A120" s="16"/>
    </row>
    <row r="121" spans="1:1" ht="24" customHeight="1">
      <c r="A121" s="16"/>
    </row>
    <row r="122" spans="1:1" ht="24" customHeight="1">
      <c r="A122" s="16"/>
    </row>
    <row r="123" spans="1:1" ht="24" customHeight="1">
      <c r="A123" s="16"/>
    </row>
    <row r="124" spans="1:1" ht="24" customHeight="1">
      <c r="A124" s="16"/>
    </row>
    <row r="125" spans="1:1" ht="24" customHeight="1">
      <c r="A125" s="16"/>
    </row>
    <row r="126" spans="1:1" ht="24" customHeight="1">
      <c r="A126" s="16"/>
    </row>
    <row r="127" spans="1:1" ht="24" customHeight="1">
      <c r="A127" s="16"/>
    </row>
    <row r="128" spans="1:1" ht="24" customHeight="1">
      <c r="A128" s="16"/>
    </row>
    <row r="129" spans="1:1" ht="24" customHeight="1">
      <c r="A129" s="16"/>
    </row>
    <row r="130" spans="1:1" ht="24" customHeight="1">
      <c r="A130" s="16"/>
    </row>
    <row r="131" spans="1:1" ht="24" customHeight="1">
      <c r="A131" s="16"/>
    </row>
    <row r="132" spans="1:1" ht="24" customHeight="1">
      <c r="A132" s="16"/>
    </row>
    <row r="133" spans="1:1" ht="24" customHeight="1">
      <c r="A133" s="16"/>
    </row>
    <row r="134" spans="1:1" ht="24" customHeight="1">
      <c r="A134" s="16"/>
    </row>
    <row r="135" spans="1:1" ht="24" customHeight="1">
      <c r="A135" s="16"/>
    </row>
    <row r="136" spans="1:1" ht="24" customHeight="1">
      <c r="A136" s="16"/>
    </row>
    <row r="137" spans="1:1" ht="24" customHeight="1">
      <c r="A137" s="16"/>
    </row>
    <row r="138" spans="1:1" ht="24" customHeight="1">
      <c r="A138" s="16"/>
    </row>
    <row r="139" spans="1:1" ht="24" customHeight="1">
      <c r="A139" s="16"/>
    </row>
    <row r="140" spans="1:1" ht="24" customHeight="1">
      <c r="A140" s="16"/>
    </row>
    <row r="141" spans="1:1" ht="24" customHeight="1">
      <c r="A141" s="16"/>
    </row>
    <row r="142" spans="1:1" ht="24" customHeight="1">
      <c r="A142" s="16"/>
    </row>
    <row r="146" spans="1:1" ht="24" customHeight="1">
      <c r="A146" s="18"/>
    </row>
    <row r="147" spans="1:1" ht="24" customHeight="1">
      <c r="A147" s="18"/>
    </row>
    <row r="148" spans="1:1" ht="24" customHeight="1">
      <c r="A148" s="18"/>
    </row>
    <row r="149" spans="1:1" ht="24" customHeight="1">
      <c r="A149" s="18"/>
    </row>
    <row r="150" spans="1:1" ht="24" customHeight="1">
      <c r="A150" s="18"/>
    </row>
    <row r="151" spans="1:1" ht="24" customHeight="1">
      <c r="A151" s="18"/>
    </row>
    <row r="152" spans="1:1" ht="24" customHeight="1">
      <c r="A152" s="18"/>
    </row>
    <row r="153" spans="1:1" ht="24" customHeight="1">
      <c r="A153" s="18"/>
    </row>
    <row r="154" spans="1:1" ht="24" customHeight="1">
      <c r="A154" s="18"/>
    </row>
    <row r="155" spans="1:1" ht="24" customHeight="1">
      <c r="A155" s="18"/>
    </row>
    <row r="156" spans="1:1" ht="24" customHeight="1">
      <c r="A156" s="18"/>
    </row>
    <row r="157" spans="1:1" ht="24" customHeight="1">
      <c r="A157" s="18"/>
    </row>
    <row r="158" spans="1:1" ht="24" customHeight="1">
      <c r="A158" s="18"/>
    </row>
    <row r="159" spans="1:1" ht="24" customHeight="1">
      <c r="A159" s="18"/>
    </row>
    <row r="160" spans="1:1" ht="24" customHeight="1">
      <c r="A160" s="18"/>
    </row>
    <row r="161" spans="1:1" ht="24" customHeight="1">
      <c r="A161" s="18"/>
    </row>
    <row r="162" spans="1:1" ht="24" customHeight="1">
      <c r="A162" s="18"/>
    </row>
    <row r="163" spans="1:1" ht="24" customHeight="1">
      <c r="A163" s="18"/>
    </row>
    <row r="164" spans="1:1" ht="24" customHeight="1">
      <c r="A164" s="18"/>
    </row>
    <row r="165" spans="1:1" ht="24" customHeight="1">
      <c r="A165" s="18"/>
    </row>
    <row r="166" spans="1:1" ht="24" customHeight="1">
      <c r="A166" s="18"/>
    </row>
    <row r="167" spans="1:1" ht="24" customHeight="1">
      <c r="A167" s="18"/>
    </row>
    <row r="168" spans="1:1" ht="24" customHeight="1">
      <c r="A168" s="18"/>
    </row>
    <row r="169" spans="1:1" ht="24" customHeight="1">
      <c r="A169" s="18"/>
    </row>
    <row r="170" spans="1:1" ht="24" customHeight="1">
      <c r="A170" s="18"/>
    </row>
    <row r="171" spans="1:1" ht="24" customHeight="1">
      <c r="A171" s="18"/>
    </row>
    <row r="172" spans="1:1" ht="24" customHeight="1">
      <c r="A172" s="18"/>
    </row>
    <row r="173" spans="1:1" ht="24" customHeight="1">
      <c r="A173" s="18"/>
    </row>
    <row r="174" spans="1:1" ht="24" customHeight="1">
      <c r="A174" s="18"/>
    </row>
    <row r="175" spans="1:1" ht="24" customHeight="1">
      <c r="A175" s="18"/>
    </row>
    <row r="176" spans="1:1" ht="24" customHeight="1">
      <c r="A176" s="18"/>
    </row>
    <row r="177" spans="1:1" ht="24" customHeight="1">
      <c r="A177" s="18"/>
    </row>
    <row r="178" spans="1:1" ht="24" customHeight="1">
      <c r="A178" s="18"/>
    </row>
    <row r="179" spans="1:1" ht="24" customHeight="1">
      <c r="A179" s="18"/>
    </row>
    <row r="180" spans="1:1" ht="24" customHeight="1">
      <c r="A180" s="18"/>
    </row>
    <row r="181" spans="1:1" ht="24" customHeight="1">
      <c r="A181" s="18"/>
    </row>
    <row r="182" spans="1:1" ht="24" customHeight="1">
      <c r="A182" s="18"/>
    </row>
    <row r="183" spans="1:1" ht="24" customHeight="1">
      <c r="A183" s="18"/>
    </row>
    <row r="184" spans="1:1" ht="24" customHeight="1">
      <c r="A184" s="18"/>
    </row>
    <row r="185" spans="1:1" ht="24" customHeight="1">
      <c r="A185" s="18"/>
    </row>
    <row r="186" spans="1:1" ht="24" customHeight="1">
      <c r="A186" s="18"/>
    </row>
    <row r="187" spans="1:1" ht="24" customHeight="1">
      <c r="A187" s="18"/>
    </row>
    <row r="188" spans="1:1" ht="24" customHeight="1">
      <c r="A188" s="18"/>
    </row>
    <row r="189" spans="1:1" ht="24" customHeight="1">
      <c r="A189" s="18"/>
    </row>
    <row r="190" spans="1:1" ht="24" customHeight="1">
      <c r="A190" s="18"/>
    </row>
    <row r="191" spans="1:1" ht="24" customHeight="1">
      <c r="A191" s="18"/>
    </row>
    <row r="192" spans="1:1" ht="24" customHeight="1">
      <c r="A192" s="18"/>
    </row>
    <row r="193" spans="1:1" ht="24" customHeight="1">
      <c r="A193" s="18"/>
    </row>
    <row r="194" spans="1:1" ht="24" customHeight="1">
      <c r="A194" s="18"/>
    </row>
    <row r="195" spans="1:1" ht="24" customHeight="1">
      <c r="A195" s="18"/>
    </row>
    <row r="196" spans="1:1" ht="24" customHeight="1">
      <c r="A196" s="18"/>
    </row>
    <row r="197" spans="1:1" ht="24" customHeight="1">
      <c r="A197" s="18"/>
    </row>
    <row r="198" spans="1:1" ht="24" customHeight="1">
      <c r="A198" s="18"/>
    </row>
    <row r="199" spans="1:1" ht="24" customHeight="1">
      <c r="A199" s="18"/>
    </row>
    <row r="200" spans="1:1" ht="24" customHeight="1">
      <c r="A200" s="18"/>
    </row>
    <row r="201" spans="1:1" ht="24" customHeight="1">
      <c r="A201" s="18"/>
    </row>
    <row r="202" spans="1:1" ht="24" customHeight="1">
      <c r="A202" s="18"/>
    </row>
    <row r="203" spans="1:1" ht="24" customHeight="1">
      <c r="A203" s="18"/>
    </row>
    <row r="204" spans="1:1" ht="24" customHeight="1">
      <c r="A204" s="18"/>
    </row>
    <row r="205" spans="1:1" ht="24" customHeight="1">
      <c r="A205" s="18"/>
    </row>
    <row r="206" spans="1:1" ht="24" customHeight="1">
      <c r="A206" s="18"/>
    </row>
    <row r="207" spans="1:1" ht="24" customHeight="1">
      <c r="A207" s="18"/>
    </row>
    <row r="208" spans="1:1" ht="24" customHeight="1">
      <c r="A208" s="18"/>
    </row>
    <row r="209" spans="1:1" ht="24" customHeight="1">
      <c r="A209" s="18"/>
    </row>
    <row r="210" spans="1:1" ht="24" customHeight="1">
      <c r="A210" s="18"/>
    </row>
    <row r="211" spans="1:1" ht="24" customHeight="1">
      <c r="A211" s="18"/>
    </row>
    <row r="212" spans="1:1" ht="24" customHeight="1">
      <c r="A212" s="18"/>
    </row>
    <row r="213" spans="1:1" ht="24" customHeight="1">
      <c r="A213" s="18"/>
    </row>
    <row r="214" spans="1:1" ht="24" customHeight="1">
      <c r="A214" s="18"/>
    </row>
    <row r="215" spans="1:1" ht="24" customHeight="1">
      <c r="A215" s="18"/>
    </row>
    <row r="216" spans="1:1" ht="24" customHeight="1">
      <c r="A216" s="18"/>
    </row>
    <row r="217" spans="1:1" ht="24" customHeight="1">
      <c r="A217" s="18"/>
    </row>
    <row r="218" spans="1:1" ht="24" customHeight="1">
      <c r="A218" s="18"/>
    </row>
    <row r="219" spans="1:1" ht="24" customHeight="1">
      <c r="A219" s="18"/>
    </row>
    <row r="220" spans="1:1" ht="24" customHeight="1">
      <c r="A220" s="18"/>
    </row>
    <row r="221" spans="1:1" ht="24" customHeight="1">
      <c r="A221" s="18"/>
    </row>
    <row r="222" spans="1:1" ht="24" customHeight="1">
      <c r="A222" s="18"/>
    </row>
    <row r="223" spans="1:1" ht="24" customHeight="1">
      <c r="A223" s="18"/>
    </row>
    <row r="224" spans="1:1" ht="24" customHeight="1">
      <c r="A224" s="18"/>
    </row>
    <row r="225" spans="1:1" ht="24" customHeight="1">
      <c r="A225" s="18"/>
    </row>
    <row r="226" spans="1:1" ht="24" customHeight="1">
      <c r="A226" s="18"/>
    </row>
    <row r="227" spans="1:1" ht="24" customHeight="1">
      <c r="A227" s="18"/>
    </row>
    <row r="228" spans="1:1" ht="24" customHeight="1">
      <c r="A228" s="18"/>
    </row>
    <row r="229" spans="1:1" ht="24" customHeight="1">
      <c r="A229" s="18"/>
    </row>
    <row r="230" spans="1:1" ht="24" customHeight="1">
      <c r="A230" s="18"/>
    </row>
    <row r="231" spans="1:1" ht="24" customHeight="1">
      <c r="A231" s="18"/>
    </row>
    <row r="232" spans="1:1" ht="24" customHeight="1">
      <c r="A232" s="18"/>
    </row>
    <row r="233" spans="1:1" ht="24" customHeight="1">
      <c r="A233" s="18"/>
    </row>
    <row r="234" spans="1:1" ht="24" customHeight="1">
      <c r="A234" s="18"/>
    </row>
    <row r="235" spans="1:1" ht="24" customHeight="1">
      <c r="A235" s="18"/>
    </row>
    <row r="236" spans="1:1" ht="24" customHeight="1">
      <c r="A236" s="18"/>
    </row>
    <row r="237" spans="1:1" ht="24" customHeight="1">
      <c r="A237" s="18"/>
    </row>
    <row r="238" spans="1:1" ht="24" customHeight="1">
      <c r="A238" s="18"/>
    </row>
    <row r="239" spans="1:1" ht="24" customHeight="1">
      <c r="A239" s="18"/>
    </row>
    <row r="240" spans="1:1" ht="24" customHeight="1">
      <c r="A240" s="18"/>
    </row>
    <row r="241" spans="1:1" ht="24" customHeight="1">
      <c r="A241" s="18"/>
    </row>
    <row r="242" spans="1:1" ht="24" customHeight="1">
      <c r="A242" s="18"/>
    </row>
    <row r="243" spans="1:1" ht="24" customHeight="1">
      <c r="A243" s="18"/>
    </row>
    <row r="244" spans="1:1" ht="24" customHeight="1">
      <c r="A244" s="18"/>
    </row>
    <row r="245" spans="1:1" ht="24" customHeight="1">
      <c r="A245" s="18"/>
    </row>
    <row r="246" spans="1:1" ht="24" customHeight="1">
      <c r="A246" s="18"/>
    </row>
    <row r="247" spans="1:1" ht="24" customHeight="1">
      <c r="A247" s="18"/>
    </row>
    <row r="248" spans="1:1" ht="24" customHeight="1">
      <c r="A248" s="18"/>
    </row>
    <row r="249" spans="1:1" ht="24" customHeight="1">
      <c r="A249" s="18"/>
    </row>
    <row r="250" spans="1:1" ht="24" customHeight="1">
      <c r="A250" s="18"/>
    </row>
    <row r="251" spans="1:1" ht="24" customHeight="1">
      <c r="A251" s="18"/>
    </row>
    <row r="252" spans="1:1" ht="24" customHeight="1">
      <c r="A252" s="18"/>
    </row>
    <row r="253" spans="1:1" ht="24" customHeight="1">
      <c r="A253" s="18"/>
    </row>
    <row r="254" spans="1:1" ht="24" customHeight="1">
      <c r="A254" s="18"/>
    </row>
    <row r="255" spans="1:1" ht="24" customHeight="1">
      <c r="A255" s="18"/>
    </row>
    <row r="256" spans="1:1" ht="24" customHeight="1">
      <c r="A256" s="18"/>
    </row>
    <row r="257" spans="1:1" ht="24" customHeight="1">
      <c r="A257" s="18"/>
    </row>
    <row r="258" spans="1:1" ht="24" customHeight="1">
      <c r="A258" s="18"/>
    </row>
    <row r="259" spans="1:1" ht="24" customHeight="1">
      <c r="A259" s="18"/>
    </row>
    <row r="260" spans="1:1" ht="24" customHeight="1">
      <c r="A260" s="18"/>
    </row>
    <row r="261" spans="1:1" ht="24" customHeight="1">
      <c r="A261" s="18"/>
    </row>
    <row r="262" spans="1:1" ht="24" customHeight="1">
      <c r="A262" s="18"/>
    </row>
    <row r="263" spans="1:1" ht="24" customHeight="1">
      <c r="A263" s="18"/>
    </row>
    <row r="264" spans="1:1" ht="24" customHeight="1">
      <c r="A264" s="18"/>
    </row>
    <row r="265" spans="1:1" ht="24" customHeight="1">
      <c r="A265" s="18"/>
    </row>
    <row r="266" spans="1:1" ht="24" customHeight="1">
      <c r="A266" s="18"/>
    </row>
    <row r="267" spans="1:1" ht="24" customHeight="1">
      <c r="A267" s="18"/>
    </row>
    <row r="268" spans="1:1" ht="24" customHeight="1">
      <c r="A268" s="18"/>
    </row>
    <row r="269" spans="1:1" ht="24" customHeight="1">
      <c r="A269" s="18"/>
    </row>
    <row r="270" spans="1:1" ht="24" customHeight="1">
      <c r="A270" s="18"/>
    </row>
    <row r="271" spans="1:1" ht="24" customHeight="1">
      <c r="A271" s="18"/>
    </row>
    <row r="272" spans="1:1" ht="24" customHeight="1">
      <c r="A272" s="18"/>
    </row>
    <row r="273" spans="1:1" ht="24" customHeight="1">
      <c r="A273" s="18"/>
    </row>
    <row r="274" spans="1:1" ht="24" customHeight="1">
      <c r="A274" s="18"/>
    </row>
    <row r="275" spans="1:1" ht="24" customHeight="1">
      <c r="A275" s="18"/>
    </row>
    <row r="276" spans="1:1" ht="24" customHeight="1">
      <c r="A276" s="18"/>
    </row>
    <row r="277" spans="1:1" ht="24" customHeight="1">
      <c r="A277" s="18"/>
    </row>
    <row r="278" spans="1:1" ht="24" customHeight="1">
      <c r="A278" s="18"/>
    </row>
    <row r="279" spans="1:1" ht="24" customHeight="1">
      <c r="A279" s="18"/>
    </row>
    <row r="280" spans="1:1" ht="24" customHeight="1">
      <c r="A280" s="18"/>
    </row>
    <row r="281" spans="1:1" ht="24" customHeight="1">
      <c r="A281" s="18"/>
    </row>
    <row r="282" spans="1:1" ht="24" customHeight="1">
      <c r="A282" s="18"/>
    </row>
    <row r="283" spans="1:1" ht="24" customHeight="1">
      <c r="A283" s="18"/>
    </row>
    <row r="284" spans="1:1" ht="24" customHeight="1">
      <c r="A284" s="18"/>
    </row>
    <row r="285" spans="1:1" ht="24" customHeight="1">
      <c r="A285" s="18"/>
    </row>
    <row r="286" spans="1:1" ht="24" customHeight="1">
      <c r="A286" s="18"/>
    </row>
    <row r="287" spans="1:1" ht="24" customHeight="1">
      <c r="A287" s="18"/>
    </row>
    <row r="288" spans="1:1" ht="24" customHeight="1">
      <c r="A288" s="18"/>
    </row>
    <row r="289" spans="1:1" ht="24" customHeight="1">
      <c r="A289" s="18"/>
    </row>
    <row r="290" spans="1:1" ht="24" customHeight="1">
      <c r="A290" s="18"/>
    </row>
    <row r="291" spans="1:1" ht="24" customHeight="1">
      <c r="A291" s="18"/>
    </row>
    <row r="292" spans="1:1" ht="24" customHeight="1">
      <c r="A292" s="18"/>
    </row>
    <row r="293" spans="1:1" ht="24" customHeight="1">
      <c r="A293" s="18"/>
    </row>
    <row r="294" spans="1:1" ht="24" customHeight="1">
      <c r="A294" s="18"/>
    </row>
    <row r="295" spans="1:1" ht="24" customHeight="1">
      <c r="A295" s="18"/>
    </row>
    <row r="296" spans="1:1" ht="24" customHeight="1">
      <c r="A296" s="18"/>
    </row>
    <row r="297" spans="1:1" ht="24" customHeight="1">
      <c r="A297" s="18"/>
    </row>
    <row r="298" spans="1:1" ht="24" customHeight="1">
      <c r="A298" s="18"/>
    </row>
    <row r="299" spans="1:1" ht="24" customHeight="1">
      <c r="A299" s="18"/>
    </row>
    <row r="300" spans="1:1" ht="24" customHeight="1">
      <c r="A300" s="18"/>
    </row>
    <row r="301" spans="1:1" ht="24" customHeight="1">
      <c r="A301" s="18"/>
    </row>
    <row r="302" spans="1:1" ht="24" customHeight="1">
      <c r="A302" s="18"/>
    </row>
    <row r="303" spans="1:1" ht="24" customHeight="1">
      <c r="A303" s="18"/>
    </row>
    <row r="304" spans="1:1" ht="24" customHeight="1">
      <c r="A304" s="18"/>
    </row>
    <row r="305" spans="1:1" ht="24" customHeight="1">
      <c r="A305" s="18"/>
    </row>
    <row r="306" spans="1:1" ht="24" customHeight="1">
      <c r="A306" s="18"/>
    </row>
    <row r="307" spans="1:1" ht="24" customHeight="1">
      <c r="A307" s="18"/>
    </row>
    <row r="308" spans="1:1" ht="24" customHeight="1">
      <c r="A308" s="18"/>
    </row>
    <row r="309" spans="1:1" ht="24" customHeight="1">
      <c r="A309" s="18"/>
    </row>
    <row r="310" spans="1:1" ht="24" customHeight="1">
      <c r="A310" s="18"/>
    </row>
    <row r="311" spans="1:1" ht="24" customHeight="1">
      <c r="A311" s="18"/>
    </row>
    <row r="312" spans="1:1" ht="24" customHeight="1">
      <c r="A312" s="18"/>
    </row>
    <row r="313" spans="1:1" ht="24" customHeight="1">
      <c r="A313" s="18"/>
    </row>
    <row r="314" spans="1:1" ht="24" customHeight="1">
      <c r="A314" s="18"/>
    </row>
    <row r="315" spans="1:1" ht="24" customHeight="1">
      <c r="A315" s="18"/>
    </row>
    <row r="316" spans="1:1" ht="24" customHeight="1">
      <c r="A316" s="18"/>
    </row>
    <row r="317" spans="1:1" ht="24" customHeight="1">
      <c r="A317" s="18"/>
    </row>
    <row r="318" spans="1:1" ht="24" customHeight="1">
      <c r="A318" s="18"/>
    </row>
    <row r="319" spans="1:1" ht="24" customHeight="1">
      <c r="A319" s="18"/>
    </row>
    <row r="320" spans="1:1" ht="24" customHeight="1">
      <c r="A320" s="18"/>
    </row>
    <row r="321" spans="1:1" ht="24" customHeight="1">
      <c r="A321" s="18"/>
    </row>
    <row r="322" spans="1:1" ht="24" customHeight="1">
      <c r="A322" s="18"/>
    </row>
    <row r="323" spans="1:1" ht="24" customHeight="1">
      <c r="A323" s="18"/>
    </row>
    <row r="324" spans="1:1" ht="24" customHeight="1">
      <c r="A324" s="18"/>
    </row>
    <row r="325" spans="1:1" ht="24" customHeight="1">
      <c r="A325" s="18"/>
    </row>
    <row r="326" spans="1:1" ht="24" customHeight="1">
      <c r="A326" s="18"/>
    </row>
    <row r="327" spans="1:1" ht="24" customHeight="1">
      <c r="A327" s="18"/>
    </row>
    <row r="328" spans="1:1" ht="24" customHeight="1">
      <c r="A328" s="18"/>
    </row>
    <row r="329" spans="1:1" ht="24" customHeight="1">
      <c r="A329" s="18"/>
    </row>
    <row r="330" spans="1:1" ht="24" customHeight="1">
      <c r="A330" s="18"/>
    </row>
    <row r="331" spans="1:1" ht="24" customHeight="1">
      <c r="A331" s="18"/>
    </row>
    <row r="332" spans="1:1" ht="24" customHeight="1">
      <c r="A332" s="18"/>
    </row>
    <row r="333" spans="1:1" ht="24" customHeight="1">
      <c r="A333" s="18"/>
    </row>
    <row r="334" spans="1:1" ht="24" customHeight="1">
      <c r="A334" s="18"/>
    </row>
    <row r="335" spans="1:1" ht="24" customHeight="1">
      <c r="A335" s="18"/>
    </row>
    <row r="336" spans="1:1" ht="24" customHeight="1">
      <c r="A336" s="18"/>
    </row>
    <row r="337" spans="1:1" ht="24" customHeight="1">
      <c r="A337" s="18"/>
    </row>
    <row r="338" spans="1:1" ht="24" customHeight="1">
      <c r="A338" s="18"/>
    </row>
    <row r="339" spans="1:1" ht="24" customHeight="1">
      <c r="A339" s="18"/>
    </row>
    <row r="340" spans="1:1" ht="24" customHeight="1">
      <c r="A340" s="18"/>
    </row>
    <row r="341" spans="1:1" ht="24" customHeight="1">
      <c r="A341" s="18"/>
    </row>
    <row r="342" spans="1:1" ht="24" customHeight="1">
      <c r="A342" s="18"/>
    </row>
    <row r="343" spans="1:1" ht="24" customHeight="1">
      <c r="A343" s="18"/>
    </row>
    <row r="344" spans="1:1" ht="24" customHeight="1">
      <c r="A344" s="18"/>
    </row>
    <row r="345" spans="1:1" ht="24" customHeight="1">
      <c r="A345" s="18"/>
    </row>
    <row r="346" spans="1:1" ht="24" customHeight="1">
      <c r="A346" s="18"/>
    </row>
    <row r="347" spans="1:1" ht="24" customHeight="1">
      <c r="A347" s="18"/>
    </row>
    <row r="348" spans="1:1" ht="24" customHeight="1">
      <c r="A348" s="18"/>
    </row>
    <row r="349" spans="1:1" ht="24" customHeight="1">
      <c r="A349" s="18"/>
    </row>
    <row r="350" spans="1:1" ht="24" customHeight="1">
      <c r="A350" s="18"/>
    </row>
    <row r="351" spans="1:1" ht="24" customHeight="1">
      <c r="A351" s="18"/>
    </row>
    <row r="352" spans="1:1" ht="24" customHeight="1">
      <c r="A352" s="18"/>
    </row>
    <row r="353" spans="1:1" ht="24" customHeight="1">
      <c r="A353" s="18"/>
    </row>
    <row r="354" spans="1:1" ht="24" customHeight="1">
      <c r="A354" s="18"/>
    </row>
    <row r="355" spans="1:1" ht="24" customHeight="1">
      <c r="A355" s="18"/>
    </row>
    <row r="356" spans="1:1" ht="24" customHeight="1">
      <c r="A356" s="18"/>
    </row>
    <row r="357" spans="1:1" ht="24" customHeight="1">
      <c r="A357" s="18"/>
    </row>
    <row r="358" spans="1:1" ht="24" customHeight="1">
      <c r="A358" s="18"/>
    </row>
    <row r="359" spans="1:1" ht="24" customHeight="1">
      <c r="A359" s="18"/>
    </row>
    <row r="360" spans="1:1" ht="24" customHeight="1">
      <c r="A360" s="18"/>
    </row>
    <row r="361" spans="1:1" ht="24" customHeight="1">
      <c r="A361" s="18"/>
    </row>
    <row r="362" spans="1:1" ht="24" customHeight="1">
      <c r="A362" s="18"/>
    </row>
    <row r="363" spans="1:1" ht="24" customHeight="1">
      <c r="A363" s="18"/>
    </row>
    <row r="364" spans="1:1" ht="24" customHeight="1">
      <c r="A364" s="18"/>
    </row>
    <row r="365" spans="1:1" ht="24" customHeight="1">
      <c r="A365" s="18"/>
    </row>
    <row r="366" spans="1:1" ht="24" customHeight="1">
      <c r="A366" s="18"/>
    </row>
    <row r="367" spans="1:1" ht="24" customHeight="1">
      <c r="A367" s="18"/>
    </row>
    <row r="368" spans="1:1" ht="24" customHeight="1">
      <c r="A368" s="18"/>
    </row>
    <row r="369" spans="1:1" ht="24" customHeight="1">
      <c r="A369" s="18"/>
    </row>
    <row r="370" spans="1:1" ht="24" customHeight="1">
      <c r="A370" s="18"/>
    </row>
    <row r="371" spans="1:1" ht="24" customHeight="1">
      <c r="A371" s="18"/>
    </row>
    <row r="372" spans="1:1" ht="24" customHeight="1">
      <c r="A372" s="18"/>
    </row>
    <row r="373" spans="1:1" ht="24" customHeight="1">
      <c r="A373" s="18"/>
    </row>
    <row r="374" spans="1:1" ht="24" customHeight="1">
      <c r="A374" s="18"/>
    </row>
    <row r="375" spans="1:1" ht="24" customHeight="1">
      <c r="A375" s="18"/>
    </row>
    <row r="376" spans="1:1" ht="24" customHeight="1">
      <c r="A376" s="18"/>
    </row>
    <row r="377" spans="1:1" ht="24" customHeight="1">
      <c r="A377" s="18"/>
    </row>
    <row r="378" spans="1:1" ht="24" customHeight="1">
      <c r="A378" s="18"/>
    </row>
    <row r="379" spans="1:1" ht="24" customHeight="1">
      <c r="A379" s="18"/>
    </row>
    <row r="380" spans="1:1" ht="24" customHeight="1">
      <c r="A380" s="18"/>
    </row>
    <row r="381" spans="1:1" ht="24" customHeight="1">
      <c r="A381" s="18"/>
    </row>
    <row r="382" spans="1:1" ht="24" customHeight="1">
      <c r="A382" s="18"/>
    </row>
    <row r="383" spans="1:1" ht="24" customHeight="1">
      <c r="A383" s="18"/>
    </row>
    <row r="384" spans="1:1" ht="24" customHeight="1">
      <c r="A384" s="18"/>
    </row>
    <row r="385" spans="1:1" ht="24" customHeight="1">
      <c r="A385" s="18"/>
    </row>
    <row r="386" spans="1:1" ht="24" customHeight="1">
      <c r="A386" s="18"/>
    </row>
    <row r="387" spans="1:1" ht="24" customHeight="1">
      <c r="A387" s="18"/>
    </row>
    <row r="388" spans="1:1" ht="24" customHeight="1">
      <c r="A388" s="18"/>
    </row>
    <row r="389" spans="1:1" ht="24" customHeight="1">
      <c r="A389" s="18"/>
    </row>
    <row r="390" spans="1:1" ht="24" customHeight="1">
      <c r="A390" s="18"/>
    </row>
    <row r="391" spans="1:1" ht="24" customHeight="1">
      <c r="A391" s="18"/>
    </row>
    <row r="392" spans="1:1" ht="24" customHeight="1">
      <c r="A392" s="18"/>
    </row>
    <row r="393" spans="1:1" ht="24" customHeight="1">
      <c r="A393" s="18"/>
    </row>
    <row r="394" spans="1:1" ht="24" customHeight="1">
      <c r="A394" s="18"/>
    </row>
    <row r="395" spans="1:1" ht="24" customHeight="1">
      <c r="A395" s="18"/>
    </row>
    <row r="396" spans="1:1" ht="24" customHeight="1">
      <c r="A396" s="18"/>
    </row>
    <row r="397" spans="1:1" ht="24" customHeight="1">
      <c r="A397" s="18"/>
    </row>
    <row r="398" spans="1:1" ht="24" customHeight="1">
      <c r="A398" s="18"/>
    </row>
    <row r="399" spans="1:1" ht="24" customHeight="1">
      <c r="A399" s="18"/>
    </row>
    <row r="400" spans="1:1" ht="24" customHeight="1">
      <c r="A400" s="18"/>
    </row>
    <row r="401" spans="1:1" ht="24" customHeight="1">
      <c r="A401" s="18"/>
    </row>
    <row r="402" spans="1:1" ht="24" customHeight="1">
      <c r="A402" s="18"/>
    </row>
    <row r="403" spans="1:1" ht="24" customHeight="1">
      <c r="A403" s="18"/>
    </row>
    <row r="404" spans="1:1" ht="24" customHeight="1">
      <c r="A404" s="18"/>
    </row>
    <row r="405" spans="1:1" ht="24" customHeight="1">
      <c r="A405" s="18"/>
    </row>
    <row r="406" spans="1:1" ht="24" customHeight="1">
      <c r="A406" s="18"/>
    </row>
    <row r="407" spans="1:1" ht="24" customHeight="1">
      <c r="A407" s="18"/>
    </row>
    <row r="408" spans="1:1" ht="24" customHeight="1">
      <c r="A408" s="18"/>
    </row>
    <row r="409" spans="1:1" ht="24" customHeight="1">
      <c r="A409" s="18"/>
    </row>
    <row r="410" spans="1:1" ht="24" customHeight="1">
      <c r="A410" s="18"/>
    </row>
    <row r="411" spans="1:1" ht="24" customHeight="1">
      <c r="A411" s="18"/>
    </row>
    <row r="412" spans="1:1" ht="24" customHeight="1">
      <c r="A412" s="18"/>
    </row>
    <row r="413" spans="1:1" ht="24" customHeight="1">
      <c r="A413" s="18"/>
    </row>
    <row r="414" spans="1:1" ht="24" customHeight="1">
      <c r="A414" s="18"/>
    </row>
    <row r="415" spans="1:1" ht="24" customHeight="1">
      <c r="A415" s="18"/>
    </row>
    <row r="416" spans="1:1" ht="24" customHeight="1">
      <c r="A416" s="18"/>
    </row>
    <row r="417" spans="1:1" ht="24" customHeight="1">
      <c r="A417" s="18"/>
    </row>
    <row r="418" spans="1:1" ht="24" customHeight="1">
      <c r="A418" s="18"/>
    </row>
    <row r="419" spans="1:1" ht="24" customHeight="1">
      <c r="A419" s="18"/>
    </row>
    <row r="420" spans="1:1" ht="24" customHeight="1">
      <c r="A420" s="18"/>
    </row>
    <row r="421" spans="1:1" ht="24" customHeight="1">
      <c r="A421" s="18"/>
    </row>
    <row r="422" spans="1:1" ht="24" customHeight="1">
      <c r="A422" s="18"/>
    </row>
    <row r="423" spans="1:1" ht="24" customHeight="1">
      <c r="A423" s="18"/>
    </row>
    <row r="424" spans="1:1" ht="24" customHeight="1">
      <c r="A424" s="18"/>
    </row>
    <row r="425" spans="1:1" ht="24" customHeight="1">
      <c r="A425" s="18"/>
    </row>
    <row r="426" spans="1:1" ht="24" customHeight="1">
      <c r="A426" s="18"/>
    </row>
    <row r="427" spans="1:1" ht="24" customHeight="1">
      <c r="A427" s="18"/>
    </row>
    <row r="428" spans="1:1" ht="24" customHeight="1">
      <c r="A428" s="18"/>
    </row>
    <row r="429" spans="1:1" ht="24" customHeight="1">
      <c r="A429" s="18"/>
    </row>
    <row r="430" spans="1:1" ht="24" customHeight="1">
      <c r="A430" s="18"/>
    </row>
    <row r="431" spans="1:1" ht="24" customHeight="1">
      <c r="A431" s="18"/>
    </row>
    <row r="432" spans="1:1" ht="24" customHeight="1">
      <c r="A432" s="18"/>
    </row>
    <row r="433" spans="1:1" ht="24" customHeight="1">
      <c r="A433" s="18"/>
    </row>
    <row r="434" spans="1:1" ht="24" customHeight="1">
      <c r="A434" s="18"/>
    </row>
    <row r="435" spans="1:1" ht="24" customHeight="1">
      <c r="A435" s="18"/>
    </row>
    <row r="436" spans="1:1" ht="24" customHeight="1">
      <c r="A436" s="18"/>
    </row>
    <row r="437" spans="1:1" ht="24" customHeight="1">
      <c r="A437" s="18"/>
    </row>
    <row r="438" spans="1:1" ht="24" customHeight="1">
      <c r="A438" s="18"/>
    </row>
    <row r="439" spans="1:1" ht="24" customHeight="1">
      <c r="A439" s="18"/>
    </row>
    <row r="440" spans="1:1" ht="24" customHeight="1">
      <c r="A440" s="18"/>
    </row>
    <row r="441" spans="1:1" ht="24" customHeight="1">
      <c r="A441" s="18"/>
    </row>
    <row r="442" spans="1:1" ht="24" customHeight="1">
      <c r="A442" s="18"/>
    </row>
    <row r="443" spans="1:1" ht="24" customHeight="1">
      <c r="A443" s="18"/>
    </row>
    <row r="444" spans="1:1" ht="24" customHeight="1">
      <c r="A444" s="18"/>
    </row>
    <row r="445" spans="1:1" ht="24" customHeight="1">
      <c r="A445" s="18"/>
    </row>
    <row r="446" spans="1:1" ht="24" customHeight="1">
      <c r="A446" s="18"/>
    </row>
    <row r="447" spans="1:1" ht="24" customHeight="1">
      <c r="A447" s="18"/>
    </row>
    <row r="448" spans="1:1" ht="24" customHeight="1">
      <c r="A448" s="18"/>
    </row>
    <row r="449" spans="1:1" ht="24" customHeight="1">
      <c r="A449" s="18"/>
    </row>
    <row r="450" spans="1:1" ht="24" customHeight="1">
      <c r="A450" s="18"/>
    </row>
    <row r="451" spans="1:1" ht="24" customHeight="1">
      <c r="A451" s="18"/>
    </row>
    <row r="452" spans="1:1" ht="24" customHeight="1">
      <c r="A452" s="18"/>
    </row>
    <row r="453" spans="1:1" ht="24" customHeight="1">
      <c r="A453" s="18"/>
    </row>
    <row r="454" spans="1:1" ht="24" customHeight="1">
      <c r="A454" s="18"/>
    </row>
    <row r="455" spans="1:1" ht="24" customHeight="1">
      <c r="A455" s="18"/>
    </row>
    <row r="456" spans="1:1" ht="24" customHeight="1">
      <c r="A456" s="18"/>
    </row>
    <row r="457" spans="1:1" ht="24" customHeight="1">
      <c r="A457" s="18"/>
    </row>
    <row r="458" spans="1:1" ht="24" customHeight="1">
      <c r="A458" s="18"/>
    </row>
    <row r="459" spans="1:1" ht="24" customHeight="1">
      <c r="A459" s="18"/>
    </row>
    <row r="460" spans="1:1" ht="24" customHeight="1">
      <c r="A460" s="18"/>
    </row>
    <row r="461" spans="1:1" ht="24" customHeight="1">
      <c r="A461" s="18"/>
    </row>
    <row r="462" spans="1:1" ht="24" customHeight="1">
      <c r="A462" s="18"/>
    </row>
    <row r="463" spans="1:1" ht="24" customHeight="1">
      <c r="A463" s="18"/>
    </row>
    <row r="464" spans="1:1" ht="24" customHeight="1">
      <c r="A464" s="18"/>
    </row>
    <row r="465" spans="1:1" ht="24" customHeight="1">
      <c r="A465" s="18"/>
    </row>
    <row r="466" spans="1:1" ht="24" customHeight="1">
      <c r="A466" s="18"/>
    </row>
    <row r="467" spans="1:1" ht="24" customHeight="1">
      <c r="A467" s="18"/>
    </row>
    <row r="468" spans="1:1" ht="24" customHeight="1">
      <c r="A468" s="18"/>
    </row>
    <row r="469" spans="1:1" ht="24" customHeight="1">
      <c r="A469" s="18"/>
    </row>
    <row r="470" spans="1:1" ht="24" customHeight="1">
      <c r="A470" s="18"/>
    </row>
    <row r="471" spans="1:1" ht="24" customHeight="1">
      <c r="A471" s="18"/>
    </row>
    <row r="472" spans="1:1" ht="24" customHeight="1">
      <c r="A472" s="18"/>
    </row>
    <row r="473" spans="1:1" ht="24" customHeight="1">
      <c r="A473" s="18"/>
    </row>
    <row r="474" spans="1:1" ht="24" customHeight="1">
      <c r="A474" s="18"/>
    </row>
    <row r="475" spans="1:1" ht="24" customHeight="1">
      <c r="A475" s="18"/>
    </row>
    <row r="476" spans="1:1" ht="24" customHeight="1">
      <c r="A476" s="18"/>
    </row>
    <row r="477" spans="1:1" ht="24" customHeight="1">
      <c r="A477" s="18"/>
    </row>
    <row r="478" spans="1:1" ht="24" customHeight="1">
      <c r="A478" s="18"/>
    </row>
    <row r="479" spans="1:1" ht="24" customHeight="1">
      <c r="A479" s="18"/>
    </row>
    <row r="480" spans="1:1" ht="24" customHeight="1">
      <c r="A480" s="18"/>
    </row>
    <row r="481" spans="1:1" ht="24" customHeight="1">
      <c r="A481" s="18"/>
    </row>
    <row r="482" spans="1:1" ht="24" customHeight="1">
      <c r="A482" s="18"/>
    </row>
    <row r="483" spans="1:1" ht="24" customHeight="1">
      <c r="A483" s="18"/>
    </row>
    <row r="484" spans="1:1" ht="24" customHeight="1">
      <c r="A484" s="18"/>
    </row>
    <row r="485" spans="1:1" ht="24" customHeight="1">
      <c r="A485" s="18"/>
    </row>
    <row r="486" spans="1:1" ht="24" customHeight="1">
      <c r="A486" s="18"/>
    </row>
    <row r="487" spans="1:1" ht="24" customHeight="1">
      <c r="A487" s="18"/>
    </row>
    <row r="488" spans="1:1" ht="24" customHeight="1">
      <c r="A488" s="18"/>
    </row>
    <row r="489" spans="1:1" ht="24" customHeight="1">
      <c r="A489" s="18"/>
    </row>
    <row r="490" spans="1:1" ht="24" customHeight="1">
      <c r="A490" s="18"/>
    </row>
    <row r="491" spans="1:1" ht="24" customHeight="1">
      <c r="A491" s="18"/>
    </row>
    <row r="492" spans="1:1" ht="24" customHeight="1">
      <c r="A492" s="18"/>
    </row>
    <row r="493" spans="1:1" ht="24" customHeight="1">
      <c r="A493" s="18"/>
    </row>
    <row r="494" spans="1:1" ht="24" customHeight="1">
      <c r="A494" s="18"/>
    </row>
    <row r="495" spans="1:1" ht="24" customHeight="1">
      <c r="A495" s="18"/>
    </row>
    <row r="496" spans="1:1" ht="24" customHeight="1">
      <c r="A496" s="18"/>
    </row>
    <row r="497" spans="1:1" ht="24" customHeight="1">
      <c r="A497" s="18"/>
    </row>
    <row r="498" spans="1:1" ht="24" customHeight="1">
      <c r="A498" s="18"/>
    </row>
    <row r="499" spans="1:1" ht="24" customHeight="1">
      <c r="A499" s="18"/>
    </row>
    <row r="500" spans="1:1" ht="24" customHeight="1">
      <c r="A500" s="18"/>
    </row>
    <row r="501" spans="1:1" ht="24" customHeight="1">
      <c r="A501" s="18"/>
    </row>
    <row r="502" spans="1:1" ht="24" customHeight="1">
      <c r="A502" s="18"/>
    </row>
    <row r="503" spans="1:1" ht="24" customHeight="1">
      <c r="A503" s="18"/>
    </row>
    <row r="504" spans="1:1" ht="24" customHeight="1">
      <c r="A504" s="18"/>
    </row>
    <row r="505" spans="1:1" ht="24" customHeight="1">
      <c r="A505" s="18"/>
    </row>
    <row r="506" spans="1:1" ht="24" customHeight="1">
      <c r="A506" s="18"/>
    </row>
    <row r="507" spans="1:1" ht="24" customHeight="1">
      <c r="A507" s="18"/>
    </row>
    <row r="508" spans="1:1" ht="24" customHeight="1">
      <c r="A508" s="18"/>
    </row>
    <row r="509" spans="1:1" ht="24" customHeight="1">
      <c r="A509" s="18"/>
    </row>
    <row r="510" spans="1:1" ht="24" customHeight="1">
      <c r="A510" s="18"/>
    </row>
    <row r="511" spans="1:1" ht="24" customHeight="1">
      <c r="A511" s="18"/>
    </row>
    <row r="512" spans="1:1" ht="24" customHeight="1">
      <c r="A512" s="18"/>
    </row>
    <row r="513" spans="1:1" ht="24" customHeight="1">
      <c r="A513" s="18"/>
    </row>
    <row r="514" spans="1:1" ht="24" customHeight="1">
      <c r="A514" s="18"/>
    </row>
    <row r="515" spans="1:1" ht="24" customHeight="1">
      <c r="A515" s="18"/>
    </row>
    <row r="516" spans="1:1" ht="24" customHeight="1">
      <c r="A516" s="18"/>
    </row>
    <row r="517" spans="1:1" ht="24" customHeight="1">
      <c r="A517" s="18"/>
    </row>
    <row r="518" spans="1:1" ht="24" customHeight="1">
      <c r="A518" s="18"/>
    </row>
    <row r="519" spans="1:1" ht="24" customHeight="1">
      <c r="A519" s="18"/>
    </row>
    <row r="520" spans="1:1" ht="24" customHeight="1">
      <c r="A520" s="18"/>
    </row>
    <row r="521" spans="1:1" ht="24" customHeight="1">
      <c r="A521" s="18"/>
    </row>
    <row r="522" spans="1:1" ht="24" customHeight="1">
      <c r="A522" s="18"/>
    </row>
    <row r="523" spans="1:1" ht="24" customHeight="1">
      <c r="A523" s="18"/>
    </row>
    <row r="524" spans="1:1" ht="24" customHeight="1">
      <c r="A524" s="18"/>
    </row>
    <row r="525" spans="1:1" ht="24" customHeight="1">
      <c r="A525" s="18"/>
    </row>
    <row r="526" spans="1:1" ht="24" customHeight="1">
      <c r="A526" s="18"/>
    </row>
    <row r="527" spans="1:1" ht="24" customHeight="1">
      <c r="A527" s="18"/>
    </row>
    <row r="528" spans="1:1" ht="24" customHeight="1">
      <c r="A528" s="18"/>
    </row>
    <row r="529" spans="1:1" ht="24" customHeight="1">
      <c r="A529" s="18"/>
    </row>
    <row r="530" spans="1:1" ht="24" customHeight="1">
      <c r="A530" s="18"/>
    </row>
    <row r="531" spans="1:1" ht="24" customHeight="1">
      <c r="A531" s="18"/>
    </row>
    <row r="532" spans="1:1" ht="24" customHeight="1">
      <c r="A532" s="18"/>
    </row>
    <row r="533" spans="1:1" ht="24" customHeight="1">
      <c r="A533" s="18"/>
    </row>
    <row r="534" spans="1:1" ht="24" customHeight="1">
      <c r="A534" s="18"/>
    </row>
    <row r="535" spans="1:1" ht="24" customHeight="1">
      <c r="A535" s="18"/>
    </row>
    <row r="536" spans="1:1" ht="24" customHeight="1">
      <c r="A536" s="18"/>
    </row>
    <row r="537" spans="1:1" ht="24" customHeight="1">
      <c r="A537" s="18"/>
    </row>
    <row r="538" spans="1:1" ht="24" customHeight="1">
      <c r="A538" s="18"/>
    </row>
    <row r="539" spans="1:1" ht="24" customHeight="1">
      <c r="A539" s="18"/>
    </row>
    <row r="540" spans="1:1" ht="24" customHeight="1">
      <c r="A540" s="18"/>
    </row>
    <row r="541" spans="1:1" ht="24" customHeight="1">
      <c r="A541" s="18"/>
    </row>
    <row r="542" spans="1:1" ht="24" customHeight="1">
      <c r="A542" s="18"/>
    </row>
    <row r="543" spans="1:1" ht="24" customHeight="1">
      <c r="A543" s="18"/>
    </row>
    <row r="544" spans="1:1" ht="24" customHeight="1">
      <c r="A544" s="18"/>
    </row>
    <row r="545" spans="1:1" ht="24" customHeight="1">
      <c r="A545" s="18"/>
    </row>
    <row r="546" spans="1:1" ht="24" customHeight="1">
      <c r="A546" s="18"/>
    </row>
    <row r="547" spans="1:1" ht="24" customHeight="1">
      <c r="A547" s="18"/>
    </row>
    <row r="548" spans="1:1" ht="24" customHeight="1">
      <c r="A548" s="18"/>
    </row>
    <row r="549" spans="1:1" ht="24" customHeight="1">
      <c r="A549" s="18"/>
    </row>
    <row r="550" spans="1:1" ht="24" customHeight="1">
      <c r="A550" s="18"/>
    </row>
    <row r="551" spans="1:1" ht="24" customHeight="1">
      <c r="A551" s="18"/>
    </row>
    <row r="552" spans="1:1" ht="24" customHeight="1">
      <c r="A552" s="18"/>
    </row>
    <row r="553" spans="1:1" ht="24" customHeight="1">
      <c r="A553" s="18"/>
    </row>
    <row r="554" spans="1:1" ht="24" customHeight="1">
      <c r="A554" s="18"/>
    </row>
    <row r="555" spans="1:1" ht="24" customHeight="1">
      <c r="A555" s="18"/>
    </row>
    <row r="556" spans="1:1" ht="24" customHeight="1">
      <c r="A556" s="18"/>
    </row>
    <row r="557" spans="1:1" ht="24" customHeight="1">
      <c r="A557" s="18"/>
    </row>
    <row r="558" spans="1:1" ht="24" customHeight="1">
      <c r="A558" s="18"/>
    </row>
    <row r="559" spans="1:1" ht="24" customHeight="1">
      <c r="A559" s="18"/>
    </row>
    <row r="560" spans="1:1" ht="24" customHeight="1">
      <c r="A560" s="18"/>
    </row>
    <row r="561" spans="1:1" ht="24" customHeight="1">
      <c r="A561" s="18"/>
    </row>
    <row r="562" spans="1:1" ht="24" customHeight="1">
      <c r="A562" s="18"/>
    </row>
    <row r="563" spans="1:1" ht="24" customHeight="1">
      <c r="A563" s="18"/>
    </row>
    <row r="564" spans="1:1" ht="24" customHeight="1">
      <c r="A564" s="18"/>
    </row>
    <row r="565" spans="1:1" ht="24" customHeight="1">
      <c r="A565" s="18"/>
    </row>
    <row r="566" spans="1:1" ht="24" customHeight="1">
      <c r="A566" s="18"/>
    </row>
    <row r="567" spans="1:1" ht="24" customHeight="1">
      <c r="A567" s="18"/>
    </row>
    <row r="568" spans="1:1" ht="24" customHeight="1">
      <c r="A568" s="18"/>
    </row>
    <row r="569" spans="1:1" ht="24" customHeight="1">
      <c r="A569" s="18"/>
    </row>
    <row r="570" spans="1:1" ht="24" customHeight="1">
      <c r="A570" s="18"/>
    </row>
    <row r="571" spans="1:1" ht="24" customHeight="1">
      <c r="A571" s="18"/>
    </row>
    <row r="572" spans="1:1" ht="24" customHeight="1">
      <c r="A572" s="18"/>
    </row>
    <row r="573" spans="1:1" ht="24" customHeight="1">
      <c r="A573" s="18"/>
    </row>
    <row r="574" spans="1:1" ht="24" customHeight="1">
      <c r="A574" s="18"/>
    </row>
    <row r="575" spans="1:1" ht="24" customHeight="1">
      <c r="A575" s="18"/>
    </row>
    <row r="576" spans="1:1" ht="24" customHeight="1">
      <c r="A576" s="18"/>
    </row>
    <row r="577" spans="1:1" ht="24" customHeight="1">
      <c r="A577" s="18"/>
    </row>
    <row r="578" spans="1:1" ht="24" customHeight="1">
      <c r="A578" s="18"/>
    </row>
    <row r="579" spans="1:1" ht="24" customHeight="1">
      <c r="A579" s="18"/>
    </row>
    <row r="580" spans="1:1" ht="24" customHeight="1">
      <c r="A580" s="18"/>
    </row>
    <row r="581" spans="1:1" ht="24" customHeight="1">
      <c r="A581" s="18"/>
    </row>
    <row r="582" spans="1:1" ht="24" customHeight="1">
      <c r="A582" s="18"/>
    </row>
    <row r="583" spans="1:1" ht="24" customHeight="1">
      <c r="A583" s="18"/>
    </row>
    <row r="584" spans="1:1" ht="24" customHeight="1">
      <c r="A584" s="18"/>
    </row>
    <row r="585" spans="1:1" ht="24" customHeight="1">
      <c r="A585" s="18"/>
    </row>
    <row r="586" spans="1:1" ht="24" customHeight="1">
      <c r="A586" s="18"/>
    </row>
    <row r="587" spans="1:1" ht="24" customHeight="1">
      <c r="A587" s="18"/>
    </row>
    <row r="588" spans="1:1" ht="24" customHeight="1">
      <c r="A588" s="18"/>
    </row>
    <row r="589" spans="1:1" ht="24" customHeight="1">
      <c r="A589" s="18"/>
    </row>
    <row r="590" spans="1:1" ht="24" customHeight="1">
      <c r="A590" s="18"/>
    </row>
    <row r="591" spans="1:1" ht="24" customHeight="1">
      <c r="A591" s="18"/>
    </row>
    <row r="592" spans="1:1" ht="24" customHeight="1">
      <c r="A592" s="18"/>
    </row>
    <row r="593" spans="1:1" ht="24" customHeight="1">
      <c r="A593" s="18"/>
    </row>
    <row r="594" spans="1:1" ht="24" customHeight="1">
      <c r="A594" s="18"/>
    </row>
    <row r="595" spans="1:1" ht="24" customHeight="1">
      <c r="A595" s="18"/>
    </row>
    <row r="596" spans="1:1" ht="24" customHeight="1">
      <c r="A596" s="18"/>
    </row>
    <row r="597" spans="1:1" ht="24" customHeight="1">
      <c r="A597" s="18"/>
    </row>
    <row r="598" spans="1:1" ht="24" customHeight="1">
      <c r="A598" s="18"/>
    </row>
    <row r="599" spans="1:1" ht="24" customHeight="1">
      <c r="A599" s="18"/>
    </row>
    <row r="600" spans="1:1" ht="24" customHeight="1">
      <c r="A600" s="18"/>
    </row>
    <row r="601" spans="1:1" ht="24" customHeight="1">
      <c r="A601" s="18"/>
    </row>
    <row r="602" spans="1:1" ht="24" customHeight="1">
      <c r="A602" s="18"/>
    </row>
    <row r="603" spans="1:1" ht="24" customHeight="1">
      <c r="A603" s="18"/>
    </row>
    <row r="604" spans="1:1" ht="24" customHeight="1">
      <c r="A604" s="18"/>
    </row>
    <row r="605" spans="1:1" ht="24" customHeight="1">
      <c r="A605" s="18"/>
    </row>
    <row r="606" spans="1:1" ht="24" customHeight="1">
      <c r="A606" s="18"/>
    </row>
    <row r="607" spans="1:1" ht="24" customHeight="1">
      <c r="A607" s="18"/>
    </row>
    <row r="608" spans="1:1" ht="24" customHeight="1">
      <c r="A608" s="18"/>
    </row>
    <row r="609" spans="1:1" ht="24" customHeight="1">
      <c r="A609" s="18"/>
    </row>
    <row r="610" spans="1:1" ht="24" customHeight="1">
      <c r="A610" s="18"/>
    </row>
    <row r="611" spans="1:1" ht="24" customHeight="1">
      <c r="A611" s="18"/>
    </row>
    <row r="612" spans="1:1" ht="24" customHeight="1">
      <c r="A612" s="18"/>
    </row>
    <row r="613" spans="1:1" ht="24" customHeight="1">
      <c r="A613" s="18"/>
    </row>
    <row r="614" spans="1:1" ht="24" customHeight="1">
      <c r="A614" s="18"/>
    </row>
    <row r="615" spans="1:1" ht="24" customHeight="1">
      <c r="A615" s="18"/>
    </row>
    <row r="616" spans="1:1" ht="24" customHeight="1">
      <c r="A616" s="18"/>
    </row>
    <row r="617" spans="1:1" ht="24" customHeight="1">
      <c r="A617" s="18"/>
    </row>
    <row r="618" spans="1:1" ht="24" customHeight="1">
      <c r="A618" s="18"/>
    </row>
    <row r="619" spans="1:1" ht="24" customHeight="1">
      <c r="A619" s="18"/>
    </row>
    <row r="620" spans="1:1" ht="24" customHeight="1">
      <c r="A620" s="18"/>
    </row>
    <row r="621" spans="1:1" ht="24" customHeight="1">
      <c r="A621" s="18"/>
    </row>
    <row r="622" spans="1:1" ht="24" customHeight="1">
      <c r="A622" s="18"/>
    </row>
    <row r="623" spans="1:1" ht="24" customHeight="1">
      <c r="A623" s="18"/>
    </row>
    <row r="624" spans="1:1" ht="24" customHeight="1">
      <c r="A624" s="18"/>
    </row>
    <row r="625" spans="1:1" ht="24" customHeight="1">
      <c r="A625" s="18"/>
    </row>
    <row r="626" spans="1:1" ht="24" customHeight="1">
      <c r="A626" s="18"/>
    </row>
    <row r="627" spans="1:1" ht="24" customHeight="1">
      <c r="A627" s="18"/>
    </row>
    <row r="628" spans="1:1" ht="24" customHeight="1">
      <c r="A628" s="18"/>
    </row>
    <row r="629" spans="1:1" ht="24" customHeight="1">
      <c r="A629" s="18"/>
    </row>
    <row r="630" spans="1:1" ht="24" customHeight="1">
      <c r="A630" s="18"/>
    </row>
    <row r="631" spans="1:1" ht="24" customHeight="1">
      <c r="A631" s="18"/>
    </row>
    <row r="632" spans="1:1" ht="24" customHeight="1">
      <c r="A632" s="18"/>
    </row>
    <row r="633" spans="1:1" ht="24" customHeight="1">
      <c r="A633" s="18"/>
    </row>
    <row r="634" spans="1:1" ht="24" customHeight="1">
      <c r="A634" s="18"/>
    </row>
    <row r="635" spans="1:1" ht="24" customHeight="1">
      <c r="A635" s="18"/>
    </row>
    <row r="636" spans="1:1" ht="24" customHeight="1">
      <c r="A636" s="18"/>
    </row>
    <row r="637" spans="1:1" ht="24" customHeight="1">
      <c r="A637" s="18"/>
    </row>
    <row r="638" spans="1:1" ht="24" customHeight="1">
      <c r="A638" s="18"/>
    </row>
    <row r="639" spans="1:1" ht="24" customHeight="1">
      <c r="A639" s="18"/>
    </row>
    <row r="640" spans="1:1" ht="24" customHeight="1">
      <c r="A640" s="18"/>
    </row>
    <row r="641" spans="1:1" ht="24" customHeight="1">
      <c r="A641" s="18"/>
    </row>
    <row r="642" spans="1:1" ht="24" customHeight="1">
      <c r="A642" s="18"/>
    </row>
    <row r="643" spans="1:1" ht="24" customHeight="1">
      <c r="A643" s="18"/>
    </row>
    <row r="644" spans="1:1" ht="24" customHeight="1">
      <c r="A644" s="18"/>
    </row>
    <row r="645" spans="1:1" ht="24" customHeight="1">
      <c r="A645" s="18"/>
    </row>
    <row r="646" spans="1:1" ht="24" customHeight="1">
      <c r="A646" s="18"/>
    </row>
    <row r="647" spans="1:1" ht="24" customHeight="1">
      <c r="A647" s="18"/>
    </row>
    <row r="648" spans="1:1" ht="24" customHeight="1">
      <c r="A648" s="18"/>
    </row>
    <row r="649" spans="1:1" ht="24" customHeight="1">
      <c r="A649" s="18"/>
    </row>
    <row r="650" spans="1:1" ht="24" customHeight="1">
      <c r="A650" s="18"/>
    </row>
    <row r="651" spans="1:1" ht="24" customHeight="1">
      <c r="A651" s="18"/>
    </row>
    <row r="652" spans="1:1" ht="24" customHeight="1">
      <c r="A652" s="18"/>
    </row>
    <row r="653" spans="1:1" ht="24" customHeight="1">
      <c r="A653" s="18"/>
    </row>
    <row r="654" spans="1:1" ht="24" customHeight="1">
      <c r="A654" s="18"/>
    </row>
    <row r="655" spans="1:1" ht="24" customHeight="1">
      <c r="A655" s="18"/>
    </row>
    <row r="656" spans="1:1" ht="24" customHeight="1">
      <c r="A656" s="18"/>
    </row>
    <row r="657" spans="1:1" ht="24" customHeight="1">
      <c r="A657" s="18"/>
    </row>
    <row r="658" spans="1:1" ht="24" customHeight="1">
      <c r="A658" s="18"/>
    </row>
    <row r="659" spans="1:1" ht="24" customHeight="1">
      <c r="A659" s="18"/>
    </row>
    <row r="660" spans="1:1" ht="24" customHeight="1">
      <c r="A660" s="18"/>
    </row>
    <row r="661" spans="1:1" ht="24" customHeight="1">
      <c r="A661" s="18"/>
    </row>
    <row r="662" spans="1:1" ht="24" customHeight="1">
      <c r="A662" s="18"/>
    </row>
    <row r="663" spans="1:1" ht="24" customHeight="1">
      <c r="A663" s="18"/>
    </row>
    <row r="664" spans="1:1" ht="24" customHeight="1">
      <c r="A664" s="18"/>
    </row>
    <row r="665" spans="1:1" ht="24" customHeight="1">
      <c r="A665" s="18"/>
    </row>
    <row r="666" spans="1:1" ht="24" customHeight="1">
      <c r="A666" s="18"/>
    </row>
    <row r="667" spans="1:1" ht="24" customHeight="1">
      <c r="A667" s="18"/>
    </row>
    <row r="668" spans="1:1" ht="24" customHeight="1">
      <c r="A668" s="18"/>
    </row>
    <row r="669" spans="1:1" ht="24" customHeight="1">
      <c r="A669" s="18"/>
    </row>
    <row r="670" spans="1:1" ht="24" customHeight="1">
      <c r="A670" s="18"/>
    </row>
    <row r="671" spans="1:1" ht="24" customHeight="1">
      <c r="A671" s="18"/>
    </row>
    <row r="672" spans="1:1" ht="24" customHeight="1">
      <c r="A672" s="18"/>
    </row>
    <row r="673" spans="1:1" ht="24" customHeight="1">
      <c r="A673" s="18"/>
    </row>
    <row r="674" spans="1:1" ht="24" customHeight="1">
      <c r="A674" s="18"/>
    </row>
    <row r="675" spans="1:1" ht="24" customHeight="1">
      <c r="A675" s="18"/>
    </row>
    <row r="676" spans="1:1" ht="24" customHeight="1">
      <c r="A676" s="18"/>
    </row>
    <row r="677" spans="1:1" ht="24" customHeight="1">
      <c r="A677" s="18"/>
    </row>
    <row r="678" spans="1:1" ht="24" customHeight="1">
      <c r="A678" s="18"/>
    </row>
    <row r="679" spans="1:1" ht="24" customHeight="1">
      <c r="A679" s="18"/>
    </row>
    <row r="680" spans="1:1" ht="24" customHeight="1">
      <c r="A680" s="18"/>
    </row>
    <row r="681" spans="1:1" ht="24" customHeight="1">
      <c r="A681" s="18"/>
    </row>
    <row r="682" spans="1:1" ht="24" customHeight="1">
      <c r="A682" s="18"/>
    </row>
    <row r="683" spans="1:1" ht="24" customHeight="1">
      <c r="A683" s="18"/>
    </row>
    <row r="684" spans="1:1" ht="24" customHeight="1">
      <c r="A684" s="18"/>
    </row>
    <row r="685" spans="1:1" ht="24" customHeight="1">
      <c r="A685" s="18"/>
    </row>
    <row r="686" spans="1:1" ht="24" customHeight="1">
      <c r="A686" s="18"/>
    </row>
    <row r="687" spans="1:1" ht="24" customHeight="1">
      <c r="A687" s="18"/>
    </row>
    <row r="688" spans="1:1" ht="24" customHeight="1">
      <c r="A688" s="18"/>
    </row>
    <row r="689" spans="1:1" ht="24" customHeight="1">
      <c r="A689" s="18"/>
    </row>
    <row r="690" spans="1:1" ht="24" customHeight="1">
      <c r="A690" s="18"/>
    </row>
    <row r="691" spans="1:1" ht="24" customHeight="1">
      <c r="A691" s="18"/>
    </row>
    <row r="692" spans="1:1" ht="24" customHeight="1">
      <c r="A692" s="18"/>
    </row>
    <row r="693" spans="1:1" ht="24" customHeight="1">
      <c r="A693" s="18"/>
    </row>
    <row r="694" spans="1:1" ht="24" customHeight="1">
      <c r="A694" s="18"/>
    </row>
    <row r="695" spans="1:1" ht="24" customHeight="1">
      <c r="A695" s="18"/>
    </row>
    <row r="696" spans="1:1" ht="24" customHeight="1">
      <c r="A696" s="18"/>
    </row>
    <row r="697" spans="1:1" ht="24" customHeight="1">
      <c r="A697" s="18"/>
    </row>
    <row r="698" spans="1:1" ht="24" customHeight="1">
      <c r="A698" s="18"/>
    </row>
    <row r="699" spans="1:1" ht="24" customHeight="1">
      <c r="A699" s="18"/>
    </row>
    <row r="700" spans="1:1" ht="24" customHeight="1">
      <c r="A700" s="18"/>
    </row>
    <row r="701" spans="1:1" ht="24" customHeight="1">
      <c r="A701" s="18"/>
    </row>
    <row r="702" spans="1:1" ht="24" customHeight="1">
      <c r="A702" s="18"/>
    </row>
    <row r="703" spans="1:1" ht="24" customHeight="1">
      <c r="A703" s="18"/>
    </row>
    <row r="704" spans="1:1" ht="24" customHeight="1">
      <c r="A704" s="18"/>
    </row>
    <row r="705" spans="1:1" ht="24" customHeight="1">
      <c r="A705" s="18"/>
    </row>
    <row r="706" spans="1:1" ht="24" customHeight="1">
      <c r="A706" s="18"/>
    </row>
    <row r="707" spans="1:1" ht="24" customHeight="1">
      <c r="A707" s="18"/>
    </row>
    <row r="708" spans="1:1" ht="24" customHeight="1">
      <c r="A708" s="18"/>
    </row>
    <row r="709" spans="1:1" ht="24" customHeight="1">
      <c r="A709" s="18"/>
    </row>
    <row r="710" spans="1:1" ht="24" customHeight="1">
      <c r="A710" s="18"/>
    </row>
    <row r="711" spans="1:1" ht="24" customHeight="1">
      <c r="A711" s="18"/>
    </row>
    <row r="712" spans="1:1" ht="24" customHeight="1">
      <c r="A712" s="18"/>
    </row>
    <row r="713" spans="1:1" ht="24" customHeight="1">
      <c r="A713" s="18"/>
    </row>
    <row r="714" spans="1:1" ht="24" customHeight="1">
      <c r="A714" s="18"/>
    </row>
    <row r="715" spans="1:1" ht="24" customHeight="1">
      <c r="A715" s="18"/>
    </row>
    <row r="716" spans="1:1" ht="24" customHeight="1">
      <c r="A716" s="18"/>
    </row>
    <row r="717" spans="1:1" ht="24" customHeight="1">
      <c r="A717" s="18"/>
    </row>
    <row r="718" spans="1:1" ht="24" customHeight="1">
      <c r="A718" s="18"/>
    </row>
    <row r="719" spans="1:1" ht="24" customHeight="1">
      <c r="A719" s="18"/>
    </row>
    <row r="720" spans="1:1" ht="24" customHeight="1">
      <c r="A720" s="18"/>
    </row>
    <row r="721" spans="1:1" ht="24" customHeight="1">
      <c r="A721" s="18"/>
    </row>
    <row r="722" spans="1:1" ht="24" customHeight="1">
      <c r="A722" s="18"/>
    </row>
    <row r="723" spans="1:1" ht="24" customHeight="1">
      <c r="A723" s="18"/>
    </row>
    <row r="724" spans="1:1" ht="24" customHeight="1">
      <c r="A724" s="18"/>
    </row>
    <row r="725" spans="1:1" ht="24" customHeight="1">
      <c r="A725" s="18"/>
    </row>
    <row r="726" spans="1:1" ht="24" customHeight="1">
      <c r="A726" s="18"/>
    </row>
    <row r="727" spans="1:1" ht="24" customHeight="1">
      <c r="A727" s="18"/>
    </row>
    <row r="728" spans="1:1" ht="24" customHeight="1">
      <c r="A728" s="18"/>
    </row>
    <row r="729" spans="1:1" ht="24" customHeight="1">
      <c r="A729" s="18"/>
    </row>
    <row r="730" spans="1:1" ht="24" customHeight="1">
      <c r="A730" s="18"/>
    </row>
    <row r="731" spans="1:1" ht="24" customHeight="1">
      <c r="A731" s="18"/>
    </row>
    <row r="732" spans="1:1" ht="24" customHeight="1">
      <c r="A732" s="18"/>
    </row>
    <row r="733" spans="1:1" ht="24" customHeight="1">
      <c r="A733" s="18"/>
    </row>
    <row r="734" spans="1:1" ht="24" customHeight="1">
      <c r="A734" s="18"/>
    </row>
    <row r="735" spans="1:1" ht="24" customHeight="1">
      <c r="A735" s="18"/>
    </row>
    <row r="736" spans="1:1" ht="24" customHeight="1">
      <c r="A736" s="18"/>
    </row>
    <row r="737" spans="1:1" ht="24" customHeight="1">
      <c r="A737" s="18"/>
    </row>
    <row r="738" spans="1:1" ht="24" customHeight="1">
      <c r="A738" s="18"/>
    </row>
    <row r="739" spans="1:1" ht="24" customHeight="1">
      <c r="A739" s="18"/>
    </row>
    <row r="740" spans="1:1" ht="24" customHeight="1">
      <c r="A740" s="18"/>
    </row>
    <row r="741" spans="1:1" ht="24" customHeight="1">
      <c r="A741" s="18"/>
    </row>
    <row r="742" spans="1:1" ht="24" customHeight="1">
      <c r="A742" s="18"/>
    </row>
    <row r="743" spans="1:1" ht="24" customHeight="1">
      <c r="A743" s="18"/>
    </row>
    <row r="744" spans="1:1" ht="24" customHeight="1">
      <c r="A744" s="18"/>
    </row>
    <row r="745" spans="1:1" ht="24" customHeight="1">
      <c r="A745" s="18"/>
    </row>
    <row r="746" spans="1:1" ht="24" customHeight="1">
      <c r="A746" s="18"/>
    </row>
    <row r="747" spans="1:1" ht="24" customHeight="1">
      <c r="A747" s="18"/>
    </row>
    <row r="748" spans="1:1" ht="24" customHeight="1">
      <c r="A748" s="18"/>
    </row>
    <row r="749" spans="1:1" ht="24" customHeight="1">
      <c r="A749" s="18"/>
    </row>
    <row r="750" spans="1:1" ht="24" customHeight="1">
      <c r="A750" s="18"/>
    </row>
    <row r="751" spans="1:1" ht="24" customHeight="1">
      <c r="A751" s="18"/>
    </row>
    <row r="752" spans="1:1" ht="24" customHeight="1">
      <c r="A752" s="18"/>
    </row>
    <row r="753" spans="1:1" ht="24" customHeight="1">
      <c r="A753" s="18"/>
    </row>
    <row r="754" spans="1:1" ht="24" customHeight="1">
      <c r="A754" s="18"/>
    </row>
    <row r="755" spans="1:1" ht="24" customHeight="1">
      <c r="A755" s="18"/>
    </row>
    <row r="756" spans="1:1" ht="24" customHeight="1">
      <c r="A756" s="18"/>
    </row>
    <row r="757" spans="1:1" ht="24" customHeight="1">
      <c r="A757" s="18"/>
    </row>
    <row r="758" spans="1:1" ht="24" customHeight="1">
      <c r="A758" s="18"/>
    </row>
    <row r="759" spans="1:1" ht="24" customHeight="1">
      <c r="A759" s="18"/>
    </row>
    <row r="760" spans="1:1" ht="24" customHeight="1">
      <c r="A760" s="18"/>
    </row>
    <row r="761" spans="1:1" ht="24" customHeight="1">
      <c r="A761" s="18"/>
    </row>
    <row r="762" spans="1:1" ht="24" customHeight="1">
      <c r="A762" s="18"/>
    </row>
    <row r="763" spans="1:1" ht="24" customHeight="1">
      <c r="A763" s="18"/>
    </row>
    <row r="764" spans="1:1" ht="24" customHeight="1">
      <c r="A764" s="18"/>
    </row>
    <row r="765" spans="1:1" ht="24" customHeight="1">
      <c r="A765" s="18"/>
    </row>
    <row r="766" spans="1:1" ht="24" customHeight="1">
      <c r="A766" s="18"/>
    </row>
    <row r="767" spans="1:1" ht="24" customHeight="1">
      <c r="A767" s="18"/>
    </row>
    <row r="768" spans="1:1" ht="24" customHeight="1">
      <c r="A768" s="18"/>
    </row>
    <row r="769" spans="1:1" ht="24" customHeight="1">
      <c r="A769" s="18"/>
    </row>
    <row r="770" spans="1:1" ht="24" customHeight="1">
      <c r="A770" s="18"/>
    </row>
    <row r="771" spans="1:1" ht="24" customHeight="1">
      <c r="A771" s="18"/>
    </row>
    <row r="772" spans="1:1" ht="24" customHeight="1">
      <c r="A772" s="18"/>
    </row>
    <row r="773" spans="1:1" ht="24" customHeight="1">
      <c r="A773" s="18"/>
    </row>
    <row r="774" spans="1:1" ht="24" customHeight="1">
      <c r="A774" s="18"/>
    </row>
    <row r="775" spans="1:1" ht="24" customHeight="1">
      <c r="A775" s="18"/>
    </row>
    <row r="776" spans="1:1" ht="24" customHeight="1">
      <c r="A776" s="18"/>
    </row>
    <row r="777" spans="1:1" ht="24" customHeight="1">
      <c r="A777" s="18"/>
    </row>
    <row r="778" spans="1:1" ht="24" customHeight="1">
      <c r="A778" s="18"/>
    </row>
    <row r="779" spans="1:1" ht="24" customHeight="1">
      <c r="A779" s="18"/>
    </row>
    <row r="780" spans="1:1" ht="24" customHeight="1">
      <c r="A780" s="18"/>
    </row>
    <row r="781" spans="1:1" ht="24" customHeight="1">
      <c r="A781" s="18"/>
    </row>
    <row r="782" spans="1:1" ht="24" customHeight="1">
      <c r="A782" s="18"/>
    </row>
    <row r="783" spans="1:1" ht="24" customHeight="1">
      <c r="A783" s="18"/>
    </row>
    <row r="784" spans="1:1" ht="24" customHeight="1">
      <c r="A784" s="18"/>
    </row>
    <row r="785" spans="1:1" ht="24" customHeight="1">
      <c r="A785" s="18"/>
    </row>
    <row r="786" spans="1:1" ht="24" customHeight="1">
      <c r="A786" s="18"/>
    </row>
    <row r="787" spans="1:1" ht="24" customHeight="1">
      <c r="A787" s="18"/>
    </row>
    <row r="788" spans="1:1" ht="24" customHeight="1">
      <c r="A788" s="18"/>
    </row>
    <row r="789" spans="1:1" ht="24" customHeight="1">
      <c r="A789" s="18"/>
    </row>
    <row r="790" spans="1:1" ht="24" customHeight="1">
      <c r="A790" s="18"/>
    </row>
    <row r="791" spans="1:1" ht="24" customHeight="1">
      <c r="A791" s="18"/>
    </row>
    <row r="792" spans="1:1" ht="24" customHeight="1">
      <c r="A792" s="18"/>
    </row>
    <row r="793" spans="1:1" ht="24" customHeight="1">
      <c r="A793" s="18"/>
    </row>
    <row r="794" spans="1:1" ht="24" customHeight="1">
      <c r="A794" s="18"/>
    </row>
    <row r="795" spans="1:1" ht="24" customHeight="1">
      <c r="A795" s="18"/>
    </row>
    <row r="796" spans="1:1" ht="24" customHeight="1">
      <c r="A796" s="18"/>
    </row>
    <row r="797" spans="1:1" ht="24" customHeight="1">
      <c r="A797" s="18"/>
    </row>
    <row r="798" spans="1:1" ht="24" customHeight="1">
      <c r="A798" s="18"/>
    </row>
    <row r="799" spans="1:1" ht="24" customHeight="1">
      <c r="A799" s="18"/>
    </row>
    <row r="800" spans="1:1" ht="24" customHeight="1">
      <c r="A800" s="18"/>
    </row>
    <row r="801" spans="1:1" ht="24" customHeight="1">
      <c r="A801" s="18"/>
    </row>
    <row r="802" spans="1:1" ht="24" customHeight="1">
      <c r="A802" s="18"/>
    </row>
    <row r="803" spans="1:1" ht="24" customHeight="1">
      <c r="A803" s="18"/>
    </row>
    <row r="804" spans="1:1" ht="24" customHeight="1">
      <c r="A804" s="18"/>
    </row>
    <row r="805" spans="1:1" ht="24" customHeight="1">
      <c r="A805" s="18"/>
    </row>
    <row r="806" spans="1:1" ht="24" customHeight="1">
      <c r="A806" s="18"/>
    </row>
    <row r="807" spans="1:1" ht="24" customHeight="1">
      <c r="A807" s="18"/>
    </row>
    <row r="808" spans="1:1" ht="24" customHeight="1">
      <c r="A808" s="18"/>
    </row>
    <row r="809" spans="1:1" ht="24" customHeight="1">
      <c r="A809" s="18"/>
    </row>
    <row r="810" spans="1:1" ht="24" customHeight="1">
      <c r="A810" s="18"/>
    </row>
  </sheetData>
  <sheetProtection sheet="1" objects="1" scenarios="1"/>
  <mergeCells count="1">
    <mergeCell ref="B2:D2"/>
  </mergeCells>
  <phoneticPr fontId="6" type="noConversion"/>
  <pageMargins left="0.59055118110236227" right="0.59055118110236227" top="0.78740157480314965" bottom="0.39370078740157483" header="0.51181102362204722" footer="0.51181102362204722"/>
  <pageSetup fitToHeight="0" orientation="landscape" r:id="rId1"/>
  <headerFooter alignWithMargins="0">
    <oddHeader>&amp;C&amp;"Arial,Fett"&amp;12Kennzahlenset NRW</oddHeader>
  </headerFooter>
  <rowBreaks count="2" manualBreakCount="2">
    <brk id="12" max="3" man="1"/>
    <brk id="25"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Bilanz</vt:lpstr>
      <vt:lpstr>Ergebnisrechnung</vt:lpstr>
      <vt:lpstr>Finanzrechnung</vt:lpstr>
      <vt:lpstr>Anlagenspiegel</vt:lpstr>
      <vt:lpstr>Forderungsspiegel</vt:lpstr>
      <vt:lpstr>Verbindlichkeitenspiegel</vt:lpstr>
      <vt:lpstr>Kennzahlen</vt:lpstr>
      <vt:lpstr>Bilanz!Druckbereich</vt:lpstr>
      <vt:lpstr>Ergebnisrechnung!Druckbereich</vt:lpstr>
      <vt:lpstr>Finanzrechnung!Druckbereich</vt:lpstr>
      <vt:lpstr>Forderungsspiegel!Druckbereich</vt:lpstr>
      <vt:lpstr>Kennzahlen!Druckbereich</vt:lpstr>
      <vt:lpstr>Anlagenspiegel!Drucktitel</vt:lpstr>
    </vt:vector>
  </TitlesOfParts>
  <Company>TUIV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me14001</dc:creator>
  <cp:lastModifiedBy>Küttner Felix</cp:lastModifiedBy>
  <cp:lastPrinted>2014-07-14T14:26:51Z</cp:lastPrinted>
  <dcterms:created xsi:type="dcterms:W3CDTF">2006-03-15T13:16:41Z</dcterms:created>
  <dcterms:modified xsi:type="dcterms:W3CDTF">2026-06-11T06:47:52Z</dcterms:modified>
</cp:coreProperties>
</file>